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COE24\Timeseries\Final\Trade union membership\"/>
    </mc:Choice>
  </mc:AlternateContent>
  <xr:revisionPtr revIDLastSave="0" documentId="13_ncr:1_{7CF148BC-0473-4BF2-8F55-BF9C1C45D3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2" r:id="rId2"/>
    <sheet name="Data 1" sheetId="4" r:id="rId3"/>
  </sheets>
  <definedNames>
    <definedName name="_xlnm._FilterDatabase" localSheetId="2" hidden="1">'Data 1'!$A$7:$D$439</definedName>
    <definedName name="TopOfTable_Table_1" localSheetId="2">'Data 1'!$A$2</definedName>
    <definedName name="TopOfTable_Table_1">'Table 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7" i="2" l="1"/>
  <c r="B68" i="2" s="1"/>
  <c r="B69" i="2" s="1"/>
  <c r="B63" i="2"/>
  <c r="B64" i="2"/>
  <c r="B62" i="2"/>
  <c r="A12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B78" i="2"/>
  <c r="B79" i="2" s="1"/>
  <c r="B80" i="2" s="1"/>
  <c r="R84" i="2"/>
  <c r="P84" i="2"/>
  <c r="N84" i="2"/>
  <c r="L84" i="2"/>
  <c r="J84" i="2"/>
  <c r="H84" i="2"/>
  <c r="F84" i="2"/>
  <c r="D84" i="2"/>
  <c r="B84" i="2"/>
  <c r="A441" i="4" l="1"/>
  <c r="A38" i="2"/>
  <c r="B23" i="1"/>
  <c r="R11" i="2" l="1"/>
  <c r="P11" i="2"/>
  <c r="F66" i="2"/>
  <c r="F61" i="2"/>
  <c r="F77" i="2" l="1"/>
  <c r="L45" i="2" s="1"/>
  <c r="T86" i="2" l="1"/>
  <c r="R86" i="2" s="1" a="1"/>
  <c r="R86" i="2" s="1"/>
  <c r="B86" i="2" l="1" a="1"/>
  <c r="B86" i="2" s="1"/>
  <c r="E86" i="2" a="1"/>
  <c r="E86" i="2" s="1"/>
  <c r="E13" i="2" s="1"/>
  <c r="H86" i="2" a="1"/>
  <c r="H86" i="2" s="1"/>
  <c r="H13" i="2" s="1"/>
  <c r="M86" i="2" a="1"/>
  <c r="M86" i="2" s="1"/>
  <c r="M13" i="2" s="1"/>
  <c r="P86" i="2" a="1"/>
  <c r="P86" i="2" s="1"/>
  <c r="P13" i="2" s="1"/>
  <c r="C86" i="2" a="1"/>
  <c r="C86" i="2" s="1"/>
  <c r="J86" i="2" a="1"/>
  <c r="J86" i="2" s="1"/>
  <c r="J13" i="2" s="1"/>
  <c r="N86" i="2" a="1"/>
  <c r="N86" i="2" s="1"/>
  <c r="N13" i="2" s="1"/>
  <c r="Q86" i="2" a="1"/>
  <c r="Q86" i="2" s="1"/>
  <c r="Q13" i="2" s="1"/>
  <c r="T87" i="2"/>
  <c r="F86" i="2" a="1"/>
  <c r="F86" i="2" s="1"/>
  <c r="F13" i="2" s="1"/>
  <c r="K86" i="2" a="1"/>
  <c r="K86" i="2" s="1"/>
  <c r="K13" i="2" s="1"/>
  <c r="O86" i="2" a="1"/>
  <c r="O86" i="2" s="1"/>
  <c r="O13" i="2" s="1"/>
  <c r="D86" i="2" a="1"/>
  <c r="D86" i="2" s="1"/>
  <c r="D13" i="2" s="1"/>
  <c r="I86" i="2" a="1"/>
  <c r="I86" i="2" s="1"/>
  <c r="I13" i="2" s="1"/>
  <c r="L86" i="2" a="1"/>
  <c r="L86" i="2" s="1"/>
  <c r="L13" i="2" s="1"/>
  <c r="R13" i="2"/>
  <c r="G86" i="2" a="1"/>
  <c r="G86" i="2" s="1"/>
  <c r="G13" i="2" s="1"/>
  <c r="S86" i="2" a="1"/>
  <c r="S86" i="2" s="1"/>
  <c r="S13" i="2" s="1"/>
  <c r="N11" i="2"/>
  <c r="J11" i="2"/>
  <c r="H11" i="2"/>
  <c r="D11" i="2"/>
  <c r="F87" i="2" l="1" a="1"/>
  <c r="F87" i="2" s="1"/>
  <c r="F14" i="2" s="1"/>
  <c r="I87" i="2" a="1"/>
  <c r="I87" i="2" s="1"/>
  <c r="I14" i="2" s="1"/>
  <c r="N87" i="2" a="1"/>
  <c r="N87" i="2" s="1"/>
  <c r="N14" i="2" s="1"/>
  <c r="Q87" i="2" a="1"/>
  <c r="Q87" i="2" s="1"/>
  <c r="Q14" i="2" s="1"/>
  <c r="C87" i="2" a="1"/>
  <c r="C87" i="2" s="1"/>
  <c r="C14" i="2" s="1"/>
  <c r="G87" i="2" a="1"/>
  <c r="G87" i="2" s="1"/>
  <c r="G14" i="2" s="1"/>
  <c r="J87" i="2" a="1"/>
  <c r="J87" i="2" s="1"/>
  <c r="J14" i="2" s="1"/>
  <c r="B87" i="2" a="1"/>
  <c r="B87" i="2" s="1"/>
  <c r="B14" i="2" s="1"/>
  <c r="L87" i="2" a="1"/>
  <c r="L87" i="2" s="1"/>
  <c r="L14" i="2" s="1"/>
  <c r="P87" i="2" a="1"/>
  <c r="P87" i="2" s="1"/>
  <c r="P14" i="2" s="1"/>
  <c r="T88" i="2"/>
  <c r="D87" i="2" a="1"/>
  <c r="D87" i="2" s="1"/>
  <c r="D14" i="2" s="1"/>
  <c r="H87" i="2" a="1"/>
  <c r="H87" i="2" s="1"/>
  <c r="H14" i="2" s="1"/>
  <c r="M87" i="2" a="1"/>
  <c r="M87" i="2" s="1"/>
  <c r="M14" i="2" s="1"/>
  <c r="R87" i="2" a="1"/>
  <c r="R87" i="2" s="1"/>
  <c r="R14" i="2" s="1"/>
  <c r="K87" i="2" a="1"/>
  <c r="K87" i="2" s="1"/>
  <c r="K14" i="2" s="1"/>
  <c r="S87" i="2" a="1"/>
  <c r="S87" i="2" s="1"/>
  <c r="S14" i="2" s="1"/>
  <c r="E87" i="2" a="1"/>
  <c r="E87" i="2" s="1"/>
  <c r="E14" i="2" s="1"/>
  <c r="O87" i="2" a="1"/>
  <c r="O87" i="2" s="1"/>
  <c r="O14" i="2" s="1"/>
  <c r="L11" i="2"/>
  <c r="F11" i="2"/>
  <c r="B11" i="2"/>
  <c r="T89" i="2" l="1"/>
  <c r="B88" i="2" a="1"/>
  <c r="B88" i="2" s="1"/>
  <c r="B15" i="2" s="1"/>
  <c r="E88" i="2" a="1"/>
  <c r="E88" i="2" s="1"/>
  <c r="E15" i="2" s="1"/>
  <c r="H88" i="2" a="1"/>
  <c r="H88" i="2" s="1"/>
  <c r="H15" i="2" s="1"/>
  <c r="O88" i="2" a="1"/>
  <c r="O88" i="2" s="1"/>
  <c r="O15" i="2" s="1"/>
  <c r="R88" i="2" a="1"/>
  <c r="R88" i="2" s="1"/>
  <c r="R15" i="2" s="1"/>
  <c r="L88" i="2" a="1"/>
  <c r="L88" i="2" s="1"/>
  <c r="L15" i="2" s="1"/>
  <c r="P88" i="2" a="1"/>
  <c r="P88" i="2" s="1"/>
  <c r="P15" i="2" s="1"/>
  <c r="D88" i="2" a="1"/>
  <c r="D88" i="2" s="1"/>
  <c r="D15" i="2" s="1"/>
  <c r="J88" i="2" a="1"/>
  <c r="J88" i="2" s="1"/>
  <c r="J15" i="2" s="1"/>
  <c r="G88" i="2" a="1"/>
  <c r="G88" i="2" s="1"/>
  <c r="G15" i="2" s="1"/>
  <c r="N88" i="2" a="1"/>
  <c r="N88" i="2" s="1"/>
  <c r="N15" i="2" s="1"/>
  <c r="I88" i="2" a="1"/>
  <c r="I88" i="2" s="1"/>
  <c r="I15" i="2" s="1"/>
  <c r="Q88" i="2" a="1"/>
  <c r="Q88" i="2" s="1"/>
  <c r="Q15" i="2" s="1"/>
  <c r="C88" i="2" a="1"/>
  <c r="C88" i="2" s="1"/>
  <c r="C15" i="2" s="1"/>
  <c r="K88" i="2" a="1"/>
  <c r="K88" i="2" s="1"/>
  <c r="K15" i="2" s="1"/>
  <c r="S88" i="2" a="1"/>
  <c r="S88" i="2" s="1"/>
  <c r="S15" i="2" s="1"/>
  <c r="F88" i="2" a="1"/>
  <c r="F88" i="2" s="1"/>
  <c r="F15" i="2" s="1"/>
  <c r="M88" i="2" a="1"/>
  <c r="M88" i="2" s="1"/>
  <c r="M15" i="2" s="1"/>
  <c r="B13" i="2"/>
  <c r="C13" i="2"/>
  <c r="A4" i="2"/>
  <c r="A4" i="4"/>
  <c r="T90" i="2" l="1"/>
  <c r="C89" i="2" a="1"/>
  <c r="C89" i="2" s="1"/>
  <c r="C16" i="2" s="1"/>
  <c r="F89" i="2" a="1"/>
  <c r="F89" i="2" s="1"/>
  <c r="F16" i="2" s="1"/>
  <c r="M89" i="2" a="1"/>
  <c r="M89" i="2" s="1"/>
  <c r="M16" i="2" s="1"/>
  <c r="P89" i="2" a="1"/>
  <c r="P89" i="2" s="1"/>
  <c r="P16" i="2" s="1"/>
  <c r="S89" i="2" a="1"/>
  <c r="S89" i="2" s="1"/>
  <c r="S16" i="2" s="1"/>
  <c r="B89" i="2" a="1"/>
  <c r="B89" i="2" s="1"/>
  <c r="B16" i="2" s="1"/>
  <c r="G89" i="2" a="1"/>
  <c r="G89" i="2" s="1"/>
  <c r="G16" i="2" s="1"/>
  <c r="K89" i="2" a="1"/>
  <c r="K89" i="2" s="1"/>
  <c r="K16" i="2" s="1"/>
  <c r="O89" i="2" a="1"/>
  <c r="O89" i="2" s="1"/>
  <c r="O16" i="2" s="1"/>
  <c r="D89" i="2" a="1"/>
  <c r="D89" i="2" s="1"/>
  <c r="D16" i="2" s="1"/>
  <c r="I89" i="2" a="1"/>
  <c r="I89" i="2" s="1"/>
  <c r="I16" i="2" s="1"/>
  <c r="N89" i="2" a="1"/>
  <c r="N89" i="2" s="1"/>
  <c r="N16" i="2" s="1"/>
  <c r="E89" i="2" a="1"/>
  <c r="E89" i="2" s="1"/>
  <c r="E16" i="2" s="1"/>
  <c r="L89" i="2" a="1"/>
  <c r="L89" i="2" s="1"/>
  <c r="L16" i="2" s="1"/>
  <c r="R89" i="2" a="1"/>
  <c r="R89" i="2" s="1"/>
  <c r="R16" i="2" s="1"/>
  <c r="H89" i="2" a="1"/>
  <c r="H89" i="2" s="1"/>
  <c r="H16" i="2" s="1"/>
  <c r="Q89" i="2" a="1"/>
  <c r="Q89" i="2" s="1"/>
  <c r="Q16" i="2" s="1"/>
  <c r="J89" i="2" a="1"/>
  <c r="J89" i="2" s="1"/>
  <c r="J16" i="2" s="1"/>
  <c r="A3" i="4"/>
  <c r="A2" i="4"/>
  <c r="A3" i="2"/>
  <c r="A2" i="2"/>
  <c r="T91" i="2" l="1"/>
  <c r="D90" i="2" a="1"/>
  <c r="D90" i="2" s="1"/>
  <c r="D17" i="2" s="1"/>
  <c r="K90" i="2" a="1"/>
  <c r="K90" i="2" s="1"/>
  <c r="K17" i="2" s="1"/>
  <c r="N90" i="2" a="1"/>
  <c r="N90" i="2" s="1"/>
  <c r="N17" i="2" s="1"/>
  <c r="Q90" i="2" a="1"/>
  <c r="Q90" i="2" s="1"/>
  <c r="Q17" i="2" s="1"/>
  <c r="B90" i="2" a="1"/>
  <c r="B90" i="2" s="1"/>
  <c r="B17" i="2" s="1"/>
  <c r="F90" i="2" a="1"/>
  <c r="F90" i="2" s="1"/>
  <c r="F17" i="2" s="1"/>
  <c r="J90" i="2" a="1"/>
  <c r="J90" i="2" s="1"/>
  <c r="J17" i="2" s="1"/>
  <c r="O90" i="2" a="1"/>
  <c r="O90" i="2" s="1"/>
  <c r="O17" i="2" s="1"/>
  <c r="S90" i="2" a="1"/>
  <c r="S90" i="2" s="1"/>
  <c r="S17" i="2" s="1"/>
  <c r="C90" i="2" a="1"/>
  <c r="C90" i="2" s="1"/>
  <c r="C17" i="2" s="1"/>
  <c r="H90" i="2" a="1"/>
  <c r="H90" i="2" s="1"/>
  <c r="H17" i="2" s="1"/>
  <c r="M90" i="2" a="1"/>
  <c r="M90" i="2" s="1"/>
  <c r="M17" i="2" s="1"/>
  <c r="I90" i="2" a="1"/>
  <c r="I90" i="2" s="1"/>
  <c r="I17" i="2" s="1"/>
  <c r="P90" i="2" a="1"/>
  <c r="P90" i="2" s="1"/>
  <c r="P17" i="2" s="1"/>
  <c r="R90" i="2" a="1"/>
  <c r="R90" i="2" s="1"/>
  <c r="R17" i="2" s="1"/>
  <c r="E90" i="2" a="1"/>
  <c r="E90" i="2" s="1"/>
  <c r="E17" i="2" s="1"/>
  <c r="L90" i="2" a="1"/>
  <c r="L90" i="2" s="1"/>
  <c r="L17" i="2" s="1"/>
  <c r="G90" i="2" a="1"/>
  <c r="G90" i="2" s="1"/>
  <c r="G17" i="2" s="1"/>
  <c r="T92" i="2" l="1"/>
  <c r="B91" i="2" a="1"/>
  <c r="B91" i="2" s="1"/>
  <c r="B18" i="2" s="1"/>
  <c r="I91" i="2" a="1"/>
  <c r="I91" i="2" s="1"/>
  <c r="I18" i="2" s="1"/>
  <c r="L91" i="2" a="1"/>
  <c r="L91" i="2" s="1"/>
  <c r="L18" i="2" s="1"/>
  <c r="O91" i="2" a="1"/>
  <c r="O91" i="2" s="1"/>
  <c r="O18" i="2" s="1"/>
  <c r="R91" i="2" a="1"/>
  <c r="R91" i="2" s="1"/>
  <c r="R18" i="2" s="1"/>
  <c r="E91" i="2" a="1"/>
  <c r="E91" i="2" s="1"/>
  <c r="E18" i="2" s="1"/>
  <c r="G91" i="2" a="1"/>
  <c r="G91" i="2" s="1"/>
  <c r="G18" i="2" s="1"/>
  <c r="M91" i="2" a="1"/>
  <c r="M91" i="2" s="1"/>
  <c r="M18" i="2" s="1"/>
  <c r="S91" i="2" a="1"/>
  <c r="S91" i="2" s="1"/>
  <c r="S18" i="2" s="1"/>
  <c r="F91" i="2" a="1"/>
  <c r="F91" i="2" s="1"/>
  <c r="F18" i="2" s="1"/>
  <c r="N91" i="2" a="1"/>
  <c r="N91" i="2" s="1"/>
  <c r="N18" i="2" s="1"/>
  <c r="H91" i="2" a="1"/>
  <c r="H91" i="2" s="1"/>
  <c r="H18" i="2" s="1"/>
  <c r="P91" i="2" a="1"/>
  <c r="P91" i="2" s="1"/>
  <c r="P18" i="2" s="1"/>
  <c r="C91" i="2" a="1"/>
  <c r="C91" i="2" s="1"/>
  <c r="C18" i="2" s="1"/>
  <c r="J91" i="2" a="1"/>
  <c r="J91" i="2" s="1"/>
  <c r="J18" i="2" s="1"/>
  <c r="Q91" i="2" a="1"/>
  <c r="Q91" i="2" s="1"/>
  <c r="Q18" i="2" s="1"/>
  <c r="D91" i="2" a="1"/>
  <c r="D91" i="2" s="1"/>
  <c r="D18" i="2" s="1"/>
  <c r="K91" i="2" a="1"/>
  <c r="K91" i="2" s="1"/>
  <c r="K18" i="2" s="1"/>
  <c r="T93" i="2" l="1"/>
  <c r="G92" i="2" a="1"/>
  <c r="G92" i="2" s="1"/>
  <c r="G19" i="2" s="1"/>
  <c r="J92" i="2" a="1"/>
  <c r="J92" i="2" s="1"/>
  <c r="J19" i="2" s="1"/>
  <c r="M92" i="2" a="1"/>
  <c r="M92" i="2" s="1"/>
  <c r="M19" i="2" s="1"/>
  <c r="P92" i="2" a="1"/>
  <c r="P92" i="2" s="1"/>
  <c r="P19" i="2" s="1"/>
  <c r="D92" i="2" a="1"/>
  <c r="D92" i="2" s="1"/>
  <c r="D19" i="2" s="1"/>
  <c r="H92" i="2" a="1"/>
  <c r="H92" i="2" s="1"/>
  <c r="H19" i="2" s="1"/>
  <c r="L92" i="2" a="1"/>
  <c r="L92" i="2" s="1"/>
  <c r="L19" i="2" s="1"/>
  <c r="Q92" i="2" a="1"/>
  <c r="Q92" i="2" s="1"/>
  <c r="Q19" i="2" s="1"/>
  <c r="F92" i="2" a="1"/>
  <c r="F92" i="2" s="1"/>
  <c r="F19" i="2" s="1"/>
  <c r="R92" i="2" a="1"/>
  <c r="R92" i="2" s="1"/>
  <c r="R19" i="2" s="1"/>
  <c r="C92" i="2" a="1"/>
  <c r="C92" i="2" s="1"/>
  <c r="C19" i="2" s="1"/>
  <c r="K92" i="2" a="1"/>
  <c r="K92" i="2" s="1"/>
  <c r="K19" i="2" s="1"/>
  <c r="S92" i="2" a="1"/>
  <c r="S92" i="2" s="1"/>
  <c r="S19" i="2" s="1"/>
  <c r="E92" i="2" a="1"/>
  <c r="E92" i="2" s="1"/>
  <c r="E19" i="2" s="1"/>
  <c r="N92" i="2" a="1"/>
  <c r="N92" i="2" s="1"/>
  <c r="N19" i="2" s="1"/>
  <c r="O92" i="2" a="1"/>
  <c r="O92" i="2" s="1"/>
  <c r="O19" i="2" s="1"/>
  <c r="B92" i="2" a="1"/>
  <c r="B92" i="2" s="1"/>
  <c r="B19" i="2" s="1"/>
  <c r="I92" i="2" a="1"/>
  <c r="I92" i="2" s="1"/>
  <c r="I19" i="2" s="1"/>
  <c r="T94" i="2" l="1"/>
  <c r="E93" i="2" a="1"/>
  <c r="E93" i="2" s="1"/>
  <c r="E20" i="2" s="1"/>
  <c r="H93" i="2" a="1"/>
  <c r="H93" i="2" s="1"/>
  <c r="H20" i="2" s="1"/>
  <c r="K93" i="2" a="1"/>
  <c r="K93" i="2" s="1"/>
  <c r="K20" i="2" s="1"/>
  <c r="N93" i="2" a="1"/>
  <c r="N93" i="2" s="1"/>
  <c r="N20" i="2" s="1"/>
  <c r="C93" i="2" a="1"/>
  <c r="C93" i="2" s="1"/>
  <c r="C20" i="2" s="1"/>
  <c r="G93" i="2" a="1"/>
  <c r="G93" i="2" s="1"/>
  <c r="G20" i="2" s="1"/>
  <c r="L93" i="2" a="1"/>
  <c r="L93" i="2" s="1"/>
  <c r="L20" i="2" s="1"/>
  <c r="P93" i="2" a="1"/>
  <c r="P93" i="2" s="1"/>
  <c r="P20" i="2" s="1"/>
  <c r="J93" i="2" a="1"/>
  <c r="J93" i="2" s="1"/>
  <c r="J20" i="2" s="1"/>
  <c r="Q93" i="2" a="1"/>
  <c r="Q93" i="2" s="1"/>
  <c r="Q20" i="2" s="1"/>
  <c r="I93" i="2" a="1"/>
  <c r="I93" i="2" s="1"/>
  <c r="I20" i="2" s="1"/>
  <c r="O93" i="2" a="1"/>
  <c r="O93" i="2" s="1"/>
  <c r="O20" i="2" s="1"/>
  <c r="B93" i="2" a="1"/>
  <c r="B93" i="2" s="1"/>
  <c r="B20" i="2" s="1"/>
  <c r="R93" i="2" a="1"/>
  <c r="R93" i="2" s="1"/>
  <c r="R20" i="2" s="1"/>
  <c r="D93" i="2" a="1"/>
  <c r="D93" i="2" s="1"/>
  <c r="D20" i="2" s="1"/>
  <c r="M93" i="2" a="1"/>
  <c r="M93" i="2" s="1"/>
  <c r="M20" i="2" s="1"/>
  <c r="S93" i="2" a="1"/>
  <c r="S93" i="2" s="1"/>
  <c r="S20" i="2" s="1"/>
  <c r="F93" i="2" a="1"/>
  <c r="F93" i="2" s="1"/>
  <c r="F20" i="2" s="1"/>
  <c r="T95" i="2" l="1"/>
  <c r="C94" i="2" a="1"/>
  <c r="C94" i="2" s="1"/>
  <c r="C21" i="2" s="1"/>
  <c r="F94" i="2" a="1"/>
  <c r="F94" i="2" s="1"/>
  <c r="F21" i="2" s="1"/>
  <c r="I94" i="2" a="1"/>
  <c r="I94" i="2" s="1"/>
  <c r="I21" i="2" s="1"/>
  <c r="L94" i="2" a="1"/>
  <c r="L94" i="2" s="1"/>
  <c r="L21" i="2" s="1"/>
  <c r="S94" i="2" a="1"/>
  <c r="S94" i="2" s="1"/>
  <c r="S21" i="2" s="1"/>
  <c r="B94" i="2" a="1"/>
  <c r="B94" i="2" s="1"/>
  <c r="B21" i="2" s="1"/>
  <c r="G94" i="2" a="1"/>
  <c r="G94" i="2" s="1"/>
  <c r="G21" i="2" s="1"/>
  <c r="K94" i="2" a="1"/>
  <c r="K94" i="2" s="1"/>
  <c r="K21" i="2" s="1"/>
  <c r="O94" i="2" a="1"/>
  <c r="O94" i="2" s="1"/>
  <c r="O21" i="2" s="1"/>
  <c r="D94" i="2" a="1"/>
  <c r="D94" i="2" s="1"/>
  <c r="D21" i="2" s="1"/>
  <c r="J94" i="2" a="1"/>
  <c r="J94" i="2" s="1"/>
  <c r="J21" i="2" s="1"/>
  <c r="P94" i="2" a="1"/>
  <c r="P94" i="2" s="1"/>
  <c r="P21" i="2" s="1"/>
  <c r="E94" i="2" a="1"/>
  <c r="E94" i="2" s="1"/>
  <c r="E21" i="2" s="1"/>
  <c r="M94" i="2" a="1"/>
  <c r="M94" i="2" s="1"/>
  <c r="M21" i="2" s="1"/>
  <c r="N94" i="2" a="1"/>
  <c r="N94" i="2" s="1"/>
  <c r="N21" i="2" s="1"/>
  <c r="H94" i="2" a="1"/>
  <c r="H94" i="2" s="1"/>
  <c r="H21" i="2" s="1"/>
  <c r="Q94" i="2" a="1"/>
  <c r="Q94" i="2" s="1"/>
  <c r="Q21" i="2" s="1"/>
  <c r="R94" i="2" a="1"/>
  <c r="R94" i="2" s="1"/>
  <c r="R21" i="2" s="1"/>
  <c r="T96" i="2" l="1"/>
  <c r="D95" i="2" a="1"/>
  <c r="D95" i="2" s="1"/>
  <c r="D22" i="2" s="1"/>
  <c r="G95" i="2" a="1"/>
  <c r="G95" i="2" s="1"/>
  <c r="G22" i="2" s="1"/>
  <c r="J95" i="2" a="1"/>
  <c r="J95" i="2" s="1"/>
  <c r="J22" i="2" s="1"/>
  <c r="Q95" i="2" a="1"/>
  <c r="Q95" i="2" s="1"/>
  <c r="Q22" i="2" s="1"/>
  <c r="N95" i="2" a="1"/>
  <c r="N95" i="2" s="1"/>
  <c r="N22" i="2" s="1"/>
  <c r="R95" i="2" a="1"/>
  <c r="R95" i="2" s="1"/>
  <c r="R22" i="2" s="1"/>
  <c r="C95" i="2" a="1"/>
  <c r="C95" i="2" s="1"/>
  <c r="C22" i="2" s="1"/>
  <c r="I95" i="2" a="1"/>
  <c r="I95" i="2" s="1"/>
  <c r="I22" i="2" s="1"/>
  <c r="O95" i="2" a="1"/>
  <c r="O95" i="2" s="1"/>
  <c r="O22" i="2" s="1"/>
  <c r="B95" i="2" a="1"/>
  <c r="B95" i="2" s="1"/>
  <c r="B22" i="2" s="1"/>
  <c r="K95" i="2" a="1"/>
  <c r="K95" i="2" s="1"/>
  <c r="K22" i="2" s="1"/>
  <c r="E95" i="2" a="1"/>
  <c r="E95" i="2" s="1"/>
  <c r="E22" i="2" s="1"/>
  <c r="L95" i="2" a="1"/>
  <c r="L95" i="2" s="1"/>
  <c r="L22" i="2" s="1"/>
  <c r="S95" i="2" a="1"/>
  <c r="S95" i="2" s="1"/>
  <c r="S22" i="2" s="1"/>
  <c r="F95" i="2" a="1"/>
  <c r="F95" i="2" s="1"/>
  <c r="F22" i="2" s="1"/>
  <c r="M95" i="2" a="1"/>
  <c r="M95" i="2" s="1"/>
  <c r="M22" i="2" s="1"/>
  <c r="H95" i="2" a="1"/>
  <c r="H95" i="2" s="1"/>
  <c r="H22" i="2" s="1"/>
  <c r="P95" i="2" a="1"/>
  <c r="P95" i="2" s="1"/>
  <c r="P22" i="2" s="1"/>
  <c r="B96" i="2" l="1" a="1"/>
  <c r="B96" i="2" s="1"/>
  <c r="B23" i="2" s="1"/>
  <c r="E96" i="2" a="1"/>
  <c r="E96" i="2" s="1"/>
  <c r="E23" i="2" s="1"/>
  <c r="H96" i="2" a="1"/>
  <c r="H96" i="2" s="1"/>
  <c r="H23" i="2" s="1"/>
  <c r="L96" i="2" a="1"/>
  <c r="L96" i="2" s="1"/>
  <c r="L23" i="2" s="1"/>
  <c r="P96" i="2" a="1"/>
  <c r="P96" i="2" s="1"/>
  <c r="P23" i="2" s="1"/>
  <c r="D96" i="2" a="1"/>
  <c r="D96" i="2" s="1"/>
  <c r="D23" i="2" s="1"/>
  <c r="I96" i="2" a="1"/>
  <c r="I96" i="2" s="1"/>
  <c r="I23" i="2" s="1"/>
  <c r="N96" i="2" a="1"/>
  <c r="N96" i="2" s="1"/>
  <c r="N23" i="2" s="1"/>
  <c r="S96" i="2" a="1"/>
  <c r="S96" i="2" s="1"/>
  <c r="S23" i="2" s="1"/>
  <c r="C96" i="2" a="1"/>
  <c r="C96" i="2" s="1"/>
  <c r="C23" i="2" s="1"/>
  <c r="O96" i="2" a="1"/>
  <c r="O96" i="2" s="1"/>
  <c r="O23" i="2" s="1"/>
  <c r="G96" i="2" a="1"/>
  <c r="G96" i="2" s="1"/>
  <c r="G23" i="2" s="1"/>
  <c r="Q96" i="2" a="1"/>
  <c r="Q96" i="2" s="1"/>
  <c r="Q23" i="2" s="1"/>
  <c r="T98" i="2"/>
  <c r="J96" i="2" a="1"/>
  <c r="J96" i="2" s="1"/>
  <c r="J23" i="2" s="1"/>
  <c r="R96" i="2" a="1"/>
  <c r="R96" i="2" s="1"/>
  <c r="R23" i="2" s="1"/>
  <c r="K96" i="2" a="1"/>
  <c r="K96" i="2" s="1"/>
  <c r="K23" i="2" s="1"/>
  <c r="F96" i="2" a="1"/>
  <c r="F96" i="2" s="1"/>
  <c r="F23" i="2" s="1"/>
  <c r="M96" i="2" a="1"/>
  <c r="M96" i="2" s="1"/>
  <c r="M23" i="2" s="1"/>
  <c r="B98" i="2" l="1" a="1"/>
  <c r="B98" i="2" s="1"/>
  <c r="B25" i="2" s="1"/>
  <c r="R98" i="2" a="1"/>
  <c r="R98" i="2" s="1"/>
  <c r="R25" i="2" s="1"/>
  <c r="J98" i="2" a="1"/>
  <c r="J98" i="2" s="1"/>
  <c r="J25" i="2" s="1"/>
  <c r="T100" i="2"/>
  <c r="F98" i="2" a="1"/>
  <c r="F98" i="2" s="1"/>
  <c r="F25" i="2" s="1"/>
  <c r="N98" i="2" a="1"/>
  <c r="N98" i="2" s="1"/>
  <c r="N25" i="2" s="1"/>
  <c r="Q98" i="2" a="1"/>
  <c r="Q98" i="2" s="1"/>
  <c r="Q25" i="2" s="1"/>
  <c r="P98" i="2" a="1"/>
  <c r="P98" i="2" s="1"/>
  <c r="P25" i="2" s="1"/>
  <c r="S98" i="2" a="1"/>
  <c r="S98" i="2" s="1"/>
  <c r="S25" i="2" s="1"/>
  <c r="C98" i="2" a="1"/>
  <c r="C98" i="2" s="1"/>
  <c r="C25" i="2" s="1"/>
  <c r="L98" i="2" a="1"/>
  <c r="L98" i="2" s="1"/>
  <c r="L25" i="2" s="1"/>
  <c r="O98" i="2" a="1"/>
  <c r="O98" i="2" s="1"/>
  <c r="O25" i="2" s="1"/>
  <c r="I98" i="2" a="1"/>
  <c r="I98" i="2" s="1"/>
  <c r="I25" i="2" s="1"/>
  <c r="H98" i="2" a="1"/>
  <c r="H98" i="2" s="1"/>
  <c r="H25" i="2" s="1"/>
  <c r="K98" i="2" a="1"/>
  <c r="K98" i="2" s="1"/>
  <c r="K25" i="2" s="1"/>
  <c r="E98" i="2" a="1"/>
  <c r="E98" i="2" s="1"/>
  <c r="E25" i="2" s="1"/>
  <c r="D98" i="2" a="1"/>
  <c r="D98" i="2" s="1"/>
  <c r="D25" i="2" s="1"/>
  <c r="M98" i="2" a="1"/>
  <c r="M98" i="2" s="1"/>
  <c r="M25" i="2" s="1"/>
  <c r="G98" i="2" a="1"/>
  <c r="G98" i="2" s="1"/>
  <c r="G25" i="2" s="1"/>
  <c r="T102" i="2" l="1"/>
  <c r="R100" i="2" a="1"/>
  <c r="R100" i="2" s="1"/>
  <c r="R27" i="2" s="1"/>
  <c r="O100" i="2" a="1"/>
  <c r="O100" i="2" s="1"/>
  <c r="O27" i="2" s="1"/>
  <c r="J100" i="2" a="1"/>
  <c r="J100" i="2" s="1"/>
  <c r="J27" i="2" s="1"/>
  <c r="G100" i="2" a="1"/>
  <c r="G100" i="2" s="1"/>
  <c r="G27" i="2" s="1"/>
  <c r="B100" i="2" a="1"/>
  <c r="B100" i="2" s="1"/>
  <c r="B27" i="2" s="1"/>
  <c r="Q100" i="2" a="1"/>
  <c r="Q100" i="2" s="1"/>
  <c r="Q27" i="2" s="1"/>
  <c r="N100" i="2" a="1"/>
  <c r="N100" i="2" s="1"/>
  <c r="N27" i="2" s="1"/>
  <c r="C100" i="2" a="1"/>
  <c r="C100" i="2" s="1"/>
  <c r="C27" i="2" s="1"/>
  <c r="S100" i="2" a="1"/>
  <c r="S100" i="2" s="1"/>
  <c r="S27" i="2" s="1"/>
  <c r="I100" i="2" a="1"/>
  <c r="I100" i="2" s="1"/>
  <c r="I27" i="2" s="1"/>
  <c r="E100" i="2" a="1"/>
  <c r="E100" i="2" s="1"/>
  <c r="E27" i="2" s="1"/>
  <c r="M100" i="2" a="1"/>
  <c r="M100" i="2" s="1"/>
  <c r="M27" i="2" s="1"/>
  <c r="D100" i="2" a="1"/>
  <c r="D100" i="2" s="1"/>
  <c r="D27" i="2" s="1"/>
  <c r="L100" i="2" a="1"/>
  <c r="L100" i="2" s="1"/>
  <c r="L27" i="2" s="1"/>
  <c r="K100" i="2" a="1"/>
  <c r="K100" i="2" s="1"/>
  <c r="K27" i="2" s="1"/>
  <c r="H100" i="2" a="1"/>
  <c r="H100" i="2" s="1"/>
  <c r="H27" i="2" s="1"/>
  <c r="P100" i="2" a="1"/>
  <c r="P100" i="2" s="1"/>
  <c r="P27" i="2" s="1"/>
  <c r="F100" i="2" a="1"/>
  <c r="F100" i="2" s="1"/>
  <c r="F27" i="2" s="1"/>
  <c r="S102" i="2" l="1" a="1"/>
  <c r="S102" i="2" s="1"/>
  <c r="S29" i="2" s="1"/>
  <c r="T104" i="2"/>
  <c r="N102" i="2" a="1"/>
  <c r="N102" i="2" s="1"/>
  <c r="N29" i="2" s="1"/>
  <c r="K102" i="2" a="1"/>
  <c r="K102" i="2" s="1"/>
  <c r="K29" i="2" s="1"/>
  <c r="F102" i="2" a="1"/>
  <c r="F102" i="2" s="1"/>
  <c r="F29" i="2" s="1"/>
  <c r="O102" i="2" a="1"/>
  <c r="O102" i="2" s="1"/>
  <c r="O29" i="2" s="1"/>
  <c r="L102" i="2" a="1"/>
  <c r="L102" i="2" s="1"/>
  <c r="L29" i="2" s="1"/>
  <c r="H102" i="2" a="1"/>
  <c r="H102" i="2" s="1"/>
  <c r="H29" i="2" s="1"/>
  <c r="B102" i="2" a="1"/>
  <c r="B102" i="2" s="1"/>
  <c r="B29" i="2" s="1"/>
  <c r="P102" i="2" a="1"/>
  <c r="P102" i="2" s="1"/>
  <c r="P29" i="2" s="1"/>
  <c r="R102" i="2" a="1"/>
  <c r="R102" i="2" s="1"/>
  <c r="R29" i="2" s="1"/>
  <c r="E102" i="2" a="1"/>
  <c r="E102" i="2" s="1"/>
  <c r="E29" i="2" s="1"/>
  <c r="Q102" i="2" a="1"/>
  <c r="Q102" i="2" s="1"/>
  <c r="Q29" i="2" s="1"/>
  <c r="J102" i="2" a="1"/>
  <c r="J102" i="2" s="1"/>
  <c r="J29" i="2" s="1"/>
  <c r="D102" i="2" a="1"/>
  <c r="D102" i="2" s="1"/>
  <c r="D29" i="2" s="1"/>
  <c r="C102" i="2" a="1"/>
  <c r="C102" i="2" s="1"/>
  <c r="C29" i="2" s="1"/>
  <c r="M102" i="2" a="1"/>
  <c r="M102" i="2" s="1"/>
  <c r="M29" i="2" s="1"/>
  <c r="I102" i="2" a="1"/>
  <c r="I102" i="2" s="1"/>
  <c r="I29" i="2" s="1"/>
  <c r="G102" i="2" a="1"/>
  <c r="G102" i="2" s="1"/>
  <c r="G29" i="2" s="1"/>
  <c r="T106" i="2" l="1"/>
  <c r="Q104" i="2" a="1"/>
  <c r="Q104" i="2" s="1"/>
  <c r="Q31" i="2" s="1"/>
  <c r="L104" i="2" a="1"/>
  <c r="L104" i="2" s="1"/>
  <c r="L31" i="2" s="1"/>
  <c r="I104" i="2" a="1"/>
  <c r="I104" i="2" s="1"/>
  <c r="I31" i="2" s="1"/>
  <c r="D104" i="2" a="1"/>
  <c r="D104" i="2" s="1"/>
  <c r="D31" i="2" s="1"/>
  <c r="O104" i="2" a="1"/>
  <c r="O104" i="2" s="1"/>
  <c r="O31" i="2" s="1"/>
  <c r="K104" i="2" a="1"/>
  <c r="K104" i="2" s="1"/>
  <c r="K31" i="2" s="1"/>
  <c r="H104" i="2" a="1"/>
  <c r="H104" i="2" s="1"/>
  <c r="H31" i="2" s="1"/>
  <c r="G104" i="2" a="1"/>
  <c r="G104" i="2" s="1"/>
  <c r="G31" i="2" s="1"/>
  <c r="S104" i="2" a="1"/>
  <c r="S104" i="2" s="1"/>
  <c r="S31" i="2" s="1"/>
  <c r="M104" i="2" a="1"/>
  <c r="M104" i="2" s="1"/>
  <c r="M31" i="2" s="1"/>
  <c r="F104" i="2" a="1"/>
  <c r="F104" i="2" s="1"/>
  <c r="F31" i="2" s="1"/>
  <c r="R104" i="2" a="1"/>
  <c r="R104" i="2" s="1"/>
  <c r="R31" i="2" s="1"/>
  <c r="E104" i="2" a="1"/>
  <c r="E104" i="2" s="1"/>
  <c r="E31" i="2" s="1"/>
  <c r="J104" i="2" a="1"/>
  <c r="J104" i="2" s="1"/>
  <c r="J31" i="2" s="1"/>
  <c r="P104" i="2" a="1"/>
  <c r="P104" i="2" s="1"/>
  <c r="P31" i="2" s="1"/>
  <c r="C104" i="2" a="1"/>
  <c r="C104" i="2" s="1"/>
  <c r="C31" i="2" s="1"/>
  <c r="N104" i="2" a="1"/>
  <c r="N104" i="2" s="1"/>
  <c r="N31" i="2" s="1"/>
  <c r="B104" i="2" a="1"/>
  <c r="B104" i="2" s="1"/>
  <c r="B31" i="2" s="1"/>
  <c r="Q106" i="2" l="1" a="1"/>
  <c r="Q106" i="2" s="1"/>
  <c r="Q33" i="2" s="1"/>
  <c r="L106" i="2" a="1"/>
  <c r="L106" i="2" s="1"/>
  <c r="L33" i="2" s="1"/>
  <c r="I106" i="2" a="1"/>
  <c r="I106" i="2" s="1"/>
  <c r="I33" i="2" s="1"/>
  <c r="D106" i="2" a="1"/>
  <c r="D106" i="2" s="1"/>
  <c r="D33" i="2" s="1"/>
  <c r="R106" i="2" a="1"/>
  <c r="R106" i="2" s="1"/>
  <c r="R33" i="2" s="1"/>
  <c r="N106" i="2" a="1"/>
  <c r="N106" i="2" s="1"/>
  <c r="N33" i="2" s="1"/>
  <c r="G106" i="2" a="1"/>
  <c r="G106" i="2" s="1"/>
  <c r="G33" i="2" s="1"/>
  <c r="C106" i="2" a="1"/>
  <c r="C106" i="2" s="1"/>
  <c r="C33" i="2" s="1"/>
  <c r="M106" i="2" a="1"/>
  <c r="M106" i="2" s="1"/>
  <c r="M33" i="2" s="1"/>
  <c r="J106" i="2" a="1"/>
  <c r="J106" i="2" s="1"/>
  <c r="J33" i="2" s="1"/>
  <c r="F106" i="2" a="1"/>
  <c r="F106" i="2" s="1"/>
  <c r="F33" i="2" s="1"/>
  <c r="K106" i="2" a="1"/>
  <c r="K106" i="2" s="1"/>
  <c r="K33" i="2" s="1"/>
  <c r="S106" i="2" a="1"/>
  <c r="S106" i="2" s="1"/>
  <c r="S33" i="2" s="1"/>
  <c r="P106" i="2" a="1"/>
  <c r="P106" i="2" s="1"/>
  <c r="P33" i="2" s="1"/>
  <c r="H106" i="2" a="1"/>
  <c r="H106" i="2" s="1"/>
  <c r="H33" i="2" s="1"/>
  <c r="E106" i="2" a="1"/>
  <c r="E106" i="2" s="1"/>
  <c r="E33" i="2" s="1"/>
  <c r="B106" i="2" a="1"/>
  <c r="B106" i="2" s="1"/>
  <c r="B33" i="2" s="1"/>
  <c r="O106" i="2" a="1"/>
  <c r="O106" i="2" s="1"/>
  <c r="O3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<sst xmlns="http://schemas.openxmlformats.org/spreadsheetml/2006/main" count="1380" uniqueCount="48">
  <si>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</si>
  <si>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</si>
  <si>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</si>
  <si>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</si>
  <si>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</si>
  <si>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</si>
  <si>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</si>
  <si>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</si>
  <si>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</si>
  <si>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</si>
  <si>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</si>
  <si>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</si>
  <si>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</si>
  <si>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</si>
  <si>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</si>
  <si>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</si>
  <si>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</si>
  <si>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</si>
  <si>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</si>
  <si>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</si>
  <si>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</si>
  <si>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TOTAL</t>
  </si>
  <si>
    <t>Parameter</t>
  </si>
  <si>
    <t>Employees ('000)</t>
  </si>
  <si>
    <t>Median weekly earnings ($)</t>
  </si>
  <si>
    <t>Median hourly earnings ($)</t>
  </si>
  <si>
    <t>Select Parameter</t>
  </si>
  <si>
    <t>Survey month</t>
  </si>
  <si>
    <t>Employees</t>
  </si>
  <si>
    <t>Median weekly earnings</t>
  </si>
  <si>
    <t>Full-time in main job</t>
  </si>
  <si>
    <t>Part-time in main job</t>
  </si>
  <si>
    <t>Median hourly earnings</t>
  </si>
  <si>
    <t>Released at 11:30am (Canberra time) Mon 9 December 2024</t>
  </si>
  <si>
    <t>T1</t>
  </si>
  <si>
    <t>D1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</si>
  <si>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</si>
  <si>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Trade Union Membership, August 2024</t>
  </si>
  <si>
    <t>6335.0 Trade Union Membership, August 2024</t>
  </si>
  <si>
    <t>Full-time or part-time status</t>
  </si>
  <si>
    <t>Trade union membership</t>
  </si>
  <si>
    <t>'000 / $</t>
  </si>
  <si>
    <t>Trade union members in main job</t>
  </si>
  <si>
    <t>Not trade union members in main job</t>
  </si>
  <si>
    <t>Select Full-time or part-time status</t>
  </si>
  <si>
    <t>Select Trade union membership status</t>
  </si>
  <si>
    <t>Table 1 - Median earnings by full-time or part-time, state and trade union members in main job</t>
  </si>
  <si>
    <t>Data 1 - Median earnings by full-time or part-time, state and trade union members in main job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</si>
</sst>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8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5"/>
      <name val="Arial"/>
      <family val="2"/>
    </font>
    <font>
      <b/>
      <sz val="12"/>
      <color theme="5"/>
      <name val="Arial"/>
      <family val="2"/>
    </font>
    <font>
      <b/>
      <sz val="10"/>
      <color theme="5"/>
      <name val="Arial"/>
      <family val="2"/>
    </font>
    <font>
      <b/>
      <sz val="10"/>
      <name val="Arial"/>
      <family val="2"/>
    </font>
    <font>
      <u/>
      <sz val="8"/>
      <color indexed="12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7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9" fontId="34" fillId="0" borderId="0" applyFont="0" applyFill="0" applyBorder="0" applyAlignment="0" applyProtection="0"/>
    <xf numFmtId="0" fontId="1" fillId="0" borderId="0"/>
  </cellStyleXfs>
  <cellXfs count="85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0" fontId="61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0" fontId="69" fillId="56" borderId="0" xfId="0" applyFont="1" applyFill="1" applyAlignment="1">
      <alignment horizontal="left" vertical="center"/>
    </xf>
    <xf numFmtId="0" fontId="69" fillId="56" borderId="0" xfId="0" applyFont="1" applyFill="1" applyAlignment="1">
      <alignment horizontal="left" vertical="center" indent="10"/>
    </xf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3" fillId="58" borderId="0" xfId="0" applyFont="1" applyFill="1" applyAlignment="1">
      <alignment horizontal="center" vertical="center"/>
    </xf>
    <xf numFmtId="0" fontId="64" fillId="58" borderId="0" xfId="0" applyFont="1" applyFill="1" applyAlignment="1">
      <alignment horizontal="left" wrapText="1"/>
    </xf>
    <xf numFmtId="0" fontId="63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indent="1"/>
    </xf>
    <xf numFmtId="0" fontId="66" fillId="58" borderId="0" xfId="0" applyFont="1" applyFill="1"/>
    <xf numFmtId="0" fontId="63" fillId="58" borderId="0" xfId="0" applyFont="1" applyFill="1" applyAlignment="1">
      <alignment horizontal="left" wrapText="1"/>
    </xf>
    <xf numFmtId="0" fontId="71" fillId="0" borderId="0" xfId="0" applyFont="1" applyAlignment="1">
      <alignment horizontal="left"/>
    </xf>
    <xf numFmtId="167" fontId="75" fillId="58" borderId="10" xfId="0" applyNumberFormat="1" applyFont="1" applyFill="1" applyBorder="1" applyAlignment="1">
      <alignment horizontal="center"/>
    </xf>
    <xf numFmtId="166" fontId="66" fillId="58" borderId="10" xfId="0" applyNumberFormat="1" applyFont="1" applyFill="1" applyBorder="1"/>
    <xf numFmtId="170" fontId="66" fillId="58" borderId="0" xfId="0" applyNumberFormat="1" applyFont="1" applyFill="1"/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17" fontId="0" fillId="58" borderId="0" xfId="0" quotePrefix="1" applyNumberFormat="1" applyFill="1"/>
    <xf numFmtId="167" fontId="75" fillId="58" borderId="21" xfId="0" applyNumberFormat="1" applyFont="1" applyFill="1" applyBorder="1" applyAlignment="1">
      <alignment horizontal="center"/>
    </xf>
    <xf numFmtId="9" fontId="0" fillId="0" borderId="0" xfId="2565" applyFont="1"/>
    <xf numFmtId="0" fontId="76" fillId="58" borderId="0" xfId="0" applyFont="1" applyFill="1"/>
    <xf numFmtId="0" fontId="75" fillId="58" borderId="0" xfId="0" applyFont="1" applyFill="1" applyAlignment="1">
      <alignment horizontal="center" vertical="center"/>
    </xf>
    <xf numFmtId="166" fontId="75" fillId="58" borderId="0" xfId="0" applyNumberFormat="1" applyFont="1" applyFill="1" applyAlignment="1">
      <alignment horizontal="right"/>
    </xf>
    <xf numFmtId="166" fontId="75" fillId="58" borderId="10" xfId="0" applyNumberFormat="1" applyFont="1" applyFill="1" applyBorder="1"/>
    <xf numFmtId="170" fontId="75" fillId="58" borderId="0" xfId="0" applyNumberFormat="1" applyFont="1" applyFill="1"/>
    <xf numFmtId="166" fontId="75" fillId="58" borderId="0" xfId="0" applyNumberFormat="1" applyFont="1" applyFill="1"/>
    <xf numFmtId="3" fontId="75" fillId="58" borderId="0" xfId="0" applyNumberFormat="1" applyFont="1" applyFill="1"/>
    <xf numFmtId="0" fontId="75" fillId="58" borderId="0" xfId="0" applyFont="1" applyFill="1"/>
    <xf numFmtId="166" fontId="75" fillId="0" borderId="0" xfId="0" applyNumberFormat="1" applyFont="1"/>
    <xf numFmtId="0" fontId="77" fillId="58" borderId="0" xfId="0" applyFont="1" applyFill="1" applyAlignment="1">
      <alignment horizontal="left"/>
    </xf>
    <xf numFmtId="0" fontId="78" fillId="58" borderId="0" xfId="1304" applyFont="1" applyFill="1" applyAlignment="1">
      <alignment horizontal="left"/>
    </xf>
    <xf numFmtId="0" fontId="78" fillId="58" borderId="21" xfId="0" applyFont="1" applyFill="1" applyBorder="1" applyAlignment="1">
      <alignment horizontal="left"/>
    </xf>
    <xf numFmtId="166" fontId="0" fillId="58" borderId="0" xfId="0" applyNumberFormat="1" applyFill="1"/>
    <xf numFmtId="0" fontId="62" fillId="58" borderId="0" xfId="0" applyFont="1" applyFill="1" applyAlignment="1">
      <alignment horizontal="left"/>
    </xf>
    <xf numFmtId="0" fontId="72" fillId="58" borderId="0" xfId="0" applyFont="1" applyFill="1"/>
    <xf numFmtId="0" fontId="71" fillId="0" borderId="0" xfId="0" applyFont="1" applyAlignment="1">
      <alignment horizontal="left" indent="1"/>
    </xf>
    <xf numFmtId="0" fontId="79" fillId="0" borderId="0" xfId="0" applyFont="1"/>
    <xf numFmtId="0" fontId="80" fillId="0" borderId="0" xfId="937" applyFont="1" applyAlignment="1" applyProtection="1"/>
    <xf numFmtId="166" fontId="64" fillId="58" borderId="0" xfId="0" quotePrefix="1" applyNumberFormat="1" applyFont="1" applyFill="1" applyAlignment="1">
      <alignment horizontal="right"/>
    </xf>
    <xf numFmtId="17" fontId="64" fillId="58" borderId="0" xfId="0" quotePrefix="1" applyNumberFormat="1" applyFont="1" applyFill="1" applyAlignment="1">
      <alignment horizontal="left"/>
    </xf>
    <xf numFmtId="0" fontId="64" fillId="58" borderId="0" xfId="0" applyFont="1" applyFill="1" applyAlignment="1">
      <alignment horizontal="left"/>
    </xf>
    <xf numFmtId="17" fontId="64" fillId="58" borderId="0" xfId="0" applyNumberFormat="1" applyFont="1" applyFill="1" applyAlignment="1">
      <alignment horizontal="left"/>
    </xf>
    <xf numFmtId="167" fontId="66" fillId="58" borderId="0" xfId="0" applyNumberFormat="1" applyFont="1" applyFill="1"/>
    <xf numFmtId="17" fontId="64" fillId="58" borderId="21" xfId="0" quotePrefix="1" applyNumberFormat="1" applyFont="1" applyFill="1" applyBorder="1" applyAlignment="1">
      <alignment horizontal="left"/>
    </xf>
    <xf numFmtId="0" fontId="64" fillId="58" borderId="21" xfId="0" applyFont="1" applyFill="1" applyBorder="1" applyAlignment="1">
      <alignment horizontal="left"/>
    </xf>
    <xf numFmtId="17" fontId="64" fillId="58" borderId="21" xfId="0" applyNumberFormat="1" applyFont="1" applyFill="1" applyBorder="1" applyAlignment="1">
      <alignment horizontal="left"/>
    </xf>
    <xf numFmtId="167" fontId="66" fillId="58" borderId="21" xfId="0" applyNumberFormat="1" applyFont="1" applyFill="1" applyBorder="1"/>
    <xf numFmtId="17" fontId="64" fillId="58" borderId="0" xfId="0" applyNumberFormat="1" applyFont="1" applyFill="1" applyAlignment="1">
      <alignment horizontal="left" indent="1"/>
    </xf>
    <xf numFmtId="17" fontId="64" fillId="58" borderId="21" xfId="0" applyNumberFormat="1" applyFont="1" applyFill="1" applyBorder="1" applyAlignment="1">
      <alignment horizontal="left" indent="1"/>
    </xf>
    <xf numFmtId="170" fontId="66" fillId="58" borderId="21" xfId="0" applyNumberFormat="1" applyFont="1" applyFill="1" applyBorder="1"/>
    <xf numFmtId="170" fontId="75" fillId="58" borderId="21" xfId="0" applyNumberFormat="1" applyFont="1" applyFill="1" applyBorder="1"/>
    <xf numFmtId="17" fontId="64" fillId="58" borderId="0" xfId="0" applyNumberFormat="1" applyFont="1" applyFill="1" applyAlignment="1">
      <alignment horizontal="left" indent="2"/>
    </xf>
    <xf numFmtId="17" fontId="64" fillId="58" borderId="21" xfId="0" applyNumberFormat="1" applyFont="1" applyFill="1" applyBorder="1" applyAlignment="1">
      <alignment horizontal="left" indent="2"/>
    </xf>
    <xf numFmtId="167" fontId="66" fillId="0" borderId="0" xfId="0" applyNumberFormat="1" applyFont="1"/>
    <xf numFmtId="4" fontId="66" fillId="0" borderId="0" xfId="0" applyNumberFormat="1" applyFont="1"/>
    <xf numFmtId="167" fontId="67" fillId="0" borderId="0" xfId="0" applyNumberFormat="1" applyFont="1"/>
    <xf numFmtId="4" fontId="67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63" fillId="58" borderId="23" xfId="0" applyFont="1" applyFill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24" xfId="0" applyFont="1" applyFill="1" applyBorder="1" applyAlignment="1">
      <alignment horizontal="center" vertical="center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1304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166" fontId="63" fillId="58" borderId="10" xfId="0" applyNumberFormat="1" applyFont="1" applyFill="1" applyBorder="1" applyAlignment="1">
      <alignment horizontal="center" vertical="center" wrapText="1"/>
    </xf>
  </cellXfs>
  <cellStyles count="256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6" xr:uid="{12BC0E02-3BC2-4BD7-9389-938664561773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5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4">
    <dxf>
      <font>
        <color theme="5"/>
      </font>
      <numFmt numFmtId="171" formatCode="\*#,##0.0"/>
      <fill>
        <patternFill patternType="solid">
          <bgColor theme="0"/>
        </patternFill>
      </fill>
    </dxf>
    <dxf>
      <font>
        <color theme="5"/>
      </font>
      <numFmt numFmtId="171" formatCode="\*#,##0.0"/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arnings-and-working-conditions/trade-union-membership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10"/>
    </row>
    <row r="2" spans="1:13" ht="15.95" customHeight="1">
      <c r="A2" s="4" t="s">
        <v>38</v>
      </c>
    </row>
    <row r="3" spans="1:13" ht="14.45" customHeight="1">
      <c r="A3" s="6" t="s">
        <v>33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2" t="s">
        <v>1</v>
      </c>
      <c r="C5" s="72"/>
    </row>
    <row r="6" spans="1:13" ht="12.75" customHeight="1">
      <c r="B6" s="73" t="s">
        <v>2</v>
      </c>
      <c r="C6" s="73"/>
    </row>
    <row r="7" spans="1:13">
      <c r="B7" s="13" t="s">
        <v>34</v>
      </c>
      <c r="C7" s="2" t="s">
        <v>46</v>
      </c>
    </row>
    <row r="8" spans="1:13">
      <c r="B8" s="13" t="s">
        <v>35</v>
      </c>
      <c r="C8" s="2" t="s">
        <v>47</v>
      </c>
      <c r="D8" s="12"/>
      <c r="E8" s="12"/>
      <c r="F8" s="12"/>
      <c r="G8" s="12"/>
      <c r="H8" s="12"/>
    </row>
    <row r="10" spans="1:13" ht="15">
      <c r="B10" s="75"/>
      <c r="C10" s="75"/>
    </row>
    <row r="11" spans="1:13" ht="15.75">
      <c r="B11" s="72" t="s">
        <v>3</v>
      </c>
      <c r="C11" s="72"/>
    </row>
    <row r="13" spans="1:13">
      <c r="B13" s="50" t="s">
        <v>37</v>
      </c>
      <c r="C13" s="51"/>
    </row>
    <row r="14" spans="1:13">
      <c r="B14" s="76" t="s">
        <v>4</v>
      </c>
      <c r="C14" s="76"/>
    </row>
    <row r="15" spans="1:13">
      <c r="B15" s="76" t="s">
        <v>6</v>
      </c>
      <c r="C15" s="76"/>
    </row>
    <row r="18" spans="2:5">
      <c r="B18" s="7" t="s">
        <v>7</v>
      </c>
      <c r="C18" s="8"/>
      <c r="D18" s="8"/>
      <c r="E18" s="8"/>
    </row>
    <row r="19" spans="2:5">
      <c r="B19" s="74" t="s">
        <v>8</v>
      </c>
      <c r="C19" s="74"/>
      <c r="D19" s="74"/>
      <c r="E19" s="74"/>
    </row>
    <row r="20" spans="2:5">
      <c r="B20" s="74" t="s">
        <v>36</v>
      </c>
      <c r="C20" s="74"/>
      <c r="D20" s="74"/>
      <c r="E20" s="74"/>
    </row>
    <row r="23" spans="2:5" ht="12.75" customHeight="1">
      <c r="B23" s="25" t="str">
        <f ca="1">"© Commonwealth of Australia "&amp;YEAR(TODAY())</f>
        <v>© Commonwealth of Australia 2024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20" r:id="rId3" display="or the Labour Surveys Branch at labour.statistics@abs.gov.au." xr:uid="{BFE049C5-176A-4F74-B9FD-6AF58C9B97F3}"/>
    <hyperlink ref="B19:E19" r:id="rId4" display="For further information about these and related statistics visit www.abs.gov.au/about/contact-us" xr:uid="{86AF7E81-ED73-4960-A039-727D5AD4C201}"/>
    <hyperlink ref="B7" location="'Table 1a'!B6" display="T1a" xr:uid="{1D0499A9-959A-4A2F-8183-87A8AD02C4A5}"/>
    <hyperlink ref="B8" location="'Data 1a'!A8" display="D1a" xr:uid="{D3D88890-A8B7-42E8-9142-97DE2CDB032D}"/>
    <hyperlink ref="B14" r:id="rId5" xr:uid="{04DF9CED-7AFD-4504-8EE8-275FD7640C8B}"/>
    <hyperlink ref="B15" r:id="rId6" display="Explanatory Notes" xr:uid="{6178BCFF-E0E6-4EBC-AB64-91702ABEA793}"/>
    <hyperlink ref="B14:C14" r:id="rId7" display="Summary" xr:uid="{5A6062E5-1D5F-4D89-B46E-4F5C6DA43A5A}"/>
    <hyperlink ref="B15:C15" r:id="rId8" display="Methodology" xr:uid="{185C3308-288D-474C-886C-6C0614D59787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A833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55.875" customWidth="1"/>
    <col min="2" max="2" width="9.625" style="3" customWidth="1"/>
    <col min="3" max="3" width="4.125" style="42" customWidth="1"/>
    <col min="4" max="4" width="9.625" style="3" customWidth="1"/>
    <col min="5" max="5" width="3.625" style="42" customWidth="1"/>
    <col min="6" max="6" width="9.625" style="3" customWidth="1"/>
    <col min="7" max="7" width="3.625" style="42" customWidth="1"/>
    <col min="8" max="8" width="9.625" style="3" customWidth="1"/>
    <col min="9" max="9" width="3.625" style="42" customWidth="1"/>
    <col min="10" max="10" width="9.625" style="3" customWidth="1"/>
    <col min="11" max="11" width="3.625" style="42" customWidth="1"/>
    <col min="12" max="12" width="9.625" style="3" customWidth="1"/>
    <col min="13" max="13" width="3.625" style="42" customWidth="1"/>
    <col min="14" max="14" width="9.625" style="3" customWidth="1"/>
    <col min="15" max="15" width="3.625" style="42" customWidth="1"/>
    <col min="16" max="16" width="9.625" style="3" customWidth="1"/>
    <col min="17" max="17" width="3.625" style="42" customWidth="1"/>
    <col min="18" max="18" width="9.625" style="3" customWidth="1"/>
    <col min="19" max="19" width="3.625" style="42" customWidth="1"/>
    <col min="22" max="22" width="9" style="5" customWidth="1"/>
  </cols>
  <sheetData>
    <row r="1" spans="1:22" ht="68.099999999999994" customHeight="1">
      <c r="A1" s="80" t="s">
        <v>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9"/>
      <c r="U1" s="9"/>
    </row>
    <row r="2" spans="1:22" ht="15.95" customHeight="1">
      <c r="A2" s="81" t="str">
        <f>Contents!A2</f>
        <v>6335.0 Trade Union Membership, August 2024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43"/>
      <c r="T2" s="15"/>
      <c r="U2" s="15"/>
    </row>
    <row r="3" spans="1:22" ht="14.45" customHeight="1">
      <c r="A3" s="82" t="str">
        <f>Contents!A3</f>
        <v>Released at 11:30am (Canberra time) Mon 9 December 2024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44"/>
      <c r="T3" s="15"/>
      <c r="U3" s="15"/>
    </row>
    <row r="4" spans="1:22" ht="14.45" customHeight="1">
      <c r="A4" s="83" t="str">
        <f>Contents!C7</f>
        <v>Table 1 - Median earnings by full-time or part-time, state and trade union members in main job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45"/>
      <c r="T4" s="17"/>
      <c r="U4" s="17"/>
    </row>
    <row r="5" spans="1:22" ht="14.45" customHeight="1">
      <c r="A5" s="18"/>
      <c r="B5" s="15"/>
      <c r="C5" s="34"/>
      <c r="D5" s="15"/>
      <c r="E5" s="34"/>
      <c r="F5" s="14"/>
      <c r="G5" s="39"/>
      <c r="H5" s="14"/>
      <c r="I5" s="39"/>
      <c r="J5" s="14"/>
      <c r="K5" s="39"/>
      <c r="L5" s="14"/>
      <c r="M5" s="39"/>
      <c r="N5" s="14"/>
      <c r="O5" s="39"/>
      <c r="P5" s="14"/>
      <c r="Q5" s="39"/>
      <c r="R5" s="14"/>
      <c r="S5" s="39"/>
      <c r="T5" s="15"/>
      <c r="U5" s="15"/>
    </row>
    <row r="6" spans="1:22" ht="14.45" customHeight="1">
      <c r="A6" s="11" t="s">
        <v>26</v>
      </c>
      <c r="B6" s="77" t="s">
        <v>24</v>
      </c>
      <c r="C6" s="78"/>
      <c r="D6" s="78"/>
      <c r="E6" s="78"/>
      <c r="F6" s="79"/>
      <c r="G6" s="19"/>
      <c r="H6" s="35"/>
      <c r="I6" s="14"/>
      <c r="J6" s="39"/>
      <c r="K6" s="14"/>
      <c r="L6" s="39"/>
      <c r="M6" s="15"/>
      <c r="N6" s="34"/>
      <c r="O6" s="15"/>
      <c r="P6" s="15"/>
      <c r="Q6" s="15"/>
      <c r="R6" s="15"/>
      <c r="S6" s="48"/>
      <c r="T6" s="15"/>
      <c r="U6" s="15"/>
      <c r="V6"/>
    </row>
    <row r="7" spans="1:22" ht="14.45" customHeight="1">
      <c r="A7" s="11" t="s">
        <v>44</v>
      </c>
      <c r="B7" s="77" t="s">
        <v>21</v>
      </c>
      <c r="C7" s="78"/>
      <c r="D7" s="78"/>
      <c r="E7" s="78"/>
      <c r="F7" s="79"/>
      <c r="G7" s="19"/>
      <c r="H7" s="35"/>
      <c r="I7" s="14"/>
      <c r="J7" s="39"/>
      <c r="K7" s="14"/>
      <c r="L7" s="39"/>
      <c r="M7" s="15"/>
      <c r="N7" s="34"/>
      <c r="O7" s="15"/>
      <c r="P7" s="15"/>
      <c r="Q7" s="15"/>
      <c r="R7" s="15"/>
      <c r="S7" s="48"/>
      <c r="T7" s="15"/>
      <c r="U7" s="15"/>
      <c r="V7"/>
    </row>
    <row r="8" spans="1:22" ht="15">
      <c r="A8" s="11" t="s">
        <v>45</v>
      </c>
      <c r="B8" s="77" t="s">
        <v>42</v>
      </c>
      <c r="C8" s="78"/>
      <c r="D8" s="78"/>
      <c r="E8" s="78"/>
      <c r="F8" s="79"/>
      <c r="G8" s="19"/>
      <c r="H8" s="35"/>
      <c r="I8" s="14"/>
      <c r="J8" s="39"/>
      <c r="K8" s="14"/>
      <c r="L8" s="39"/>
      <c r="M8" s="15"/>
      <c r="N8" s="34"/>
      <c r="O8" s="15"/>
      <c r="P8" s="15"/>
      <c r="Q8" s="15"/>
      <c r="R8" s="15"/>
      <c r="S8" s="15"/>
      <c r="T8" s="15"/>
      <c r="U8" s="15"/>
      <c r="V8"/>
    </row>
    <row r="9" spans="1:22">
      <c r="A9" s="19"/>
      <c r="B9" s="19"/>
      <c r="C9" s="35"/>
      <c r="D9" s="19"/>
      <c r="E9" s="35"/>
      <c r="F9" s="19"/>
      <c r="G9" s="35"/>
      <c r="H9" s="19"/>
      <c r="I9" s="35"/>
      <c r="J9" s="19"/>
      <c r="K9" s="35"/>
      <c r="L9" s="19"/>
      <c r="M9" s="35"/>
      <c r="N9" s="19"/>
      <c r="O9" s="35"/>
      <c r="P9" s="14"/>
      <c r="Q9" s="39"/>
      <c r="R9" s="14"/>
      <c r="S9" s="39"/>
      <c r="T9" s="15"/>
      <c r="U9" s="15"/>
      <c r="V9"/>
    </row>
    <row r="10" spans="1:22" ht="42" customHeight="1">
      <c r="A10" s="19"/>
      <c r="B10" s="84" t="s">
        <v>11</v>
      </c>
      <c r="C10" s="84"/>
      <c r="D10" s="84" t="s">
        <v>12</v>
      </c>
      <c r="E10" s="84"/>
      <c r="F10" s="84" t="s">
        <v>13</v>
      </c>
      <c r="G10" s="84"/>
      <c r="H10" s="84" t="s">
        <v>14</v>
      </c>
      <c r="I10" s="84"/>
      <c r="J10" s="84" t="s">
        <v>15</v>
      </c>
      <c r="K10" s="84"/>
      <c r="L10" s="84" t="s">
        <v>16</v>
      </c>
      <c r="M10" s="84"/>
      <c r="N10" s="84" t="s">
        <v>17</v>
      </c>
      <c r="O10" s="84"/>
      <c r="P10" s="84" t="s">
        <v>18</v>
      </c>
      <c r="Q10" s="84"/>
      <c r="R10" s="84" t="s">
        <v>10</v>
      </c>
      <c r="S10" s="84"/>
      <c r="T10" s="15"/>
      <c r="U10" s="15"/>
      <c r="V10"/>
    </row>
    <row r="11" spans="1:22" ht="12.75" customHeight="1">
      <c r="A11" s="20"/>
      <c r="B11" s="29" t="str">
        <f>IF($B$6="Employees ('000)","'000","$")</f>
        <v>$</v>
      </c>
      <c r="C11" s="36"/>
      <c r="D11" s="29" t="str">
        <f>IF($B$6="Employees ('000)","'000","$")</f>
        <v>$</v>
      </c>
      <c r="E11" s="36"/>
      <c r="F11" s="29" t="str">
        <f>IF($B$6="Employees ('000)","'000","$")</f>
        <v>$</v>
      </c>
      <c r="G11" s="36"/>
      <c r="H11" s="29" t="str">
        <f>IF($B$6="Employees ('000)","'000","$")</f>
        <v>$</v>
      </c>
      <c r="I11" s="36"/>
      <c r="J11" s="29" t="str">
        <f>IF($B$6="Employees ('000)","'000","$")</f>
        <v>$</v>
      </c>
      <c r="K11" s="36"/>
      <c r="L11" s="29" t="str">
        <f>IF($B$6="Employees ('000)","'000","$")</f>
        <v>$</v>
      </c>
      <c r="M11" s="36"/>
      <c r="N11" s="29" t="str">
        <f>IF($B$6="Employees ('000)","'000","$")</f>
        <v>$</v>
      </c>
      <c r="O11" s="36"/>
      <c r="P11" s="29" t="str">
        <f>IF($B$6="Employees ('000)","'000","$")</f>
        <v>$</v>
      </c>
      <c r="Q11" s="36"/>
      <c r="R11" s="29" t="str">
        <f>IF($B$6="Employees ('000)","'000","$")</f>
        <v>$</v>
      </c>
      <c r="S11" s="36"/>
      <c r="T11" s="15"/>
      <c r="U11" s="15"/>
      <c r="V11"/>
    </row>
    <row r="12" spans="1:22" ht="12.75" customHeight="1">
      <c r="A12" s="24" t="str">
        <f>B8</f>
        <v>Trade union members in main job</v>
      </c>
      <c r="B12" s="29"/>
      <c r="C12" s="36"/>
      <c r="D12" s="29"/>
      <c r="E12" s="36"/>
      <c r="F12" s="29"/>
      <c r="G12" s="36"/>
      <c r="H12" s="29"/>
      <c r="I12" s="36"/>
      <c r="J12" s="29"/>
      <c r="K12" s="36"/>
      <c r="L12" s="29"/>
      <c r="M12" s="36"/>
      <c r="N12" s="29"/>
      <c r="O12" s="36"/>
      <c r="P12" s="29"/>
      <c r="Q12" s="36"/>
      <c r="R12" s="29"/>
      <c r="S12" s="36"/>
      <c r="T12" s="15"/>
      <c r="U12" s="15"/>
      <c r="V12"/>
    </row>
    <row r="13" spans="1:22" ht="12.75" customHeight="1">
      <c r="A13" s="65">
        <v>38200</v>
      </c>
      <c r="B13" s="28">
        <f>B86</f>
        <v>800</v>
      </c>
      <c r="C13" s="38" t="str">
        <f>IF(C86&gt;=50,"**",IF(C86&gt;=25,"*",""))</f>
        <v/>
      </c>
      <c r="D13" s="28">
        <f>D86</f>
        <v>780</v>
      </c>
      <c r="E13" s="38" t="str">
        <f>IF(E86&gt;=50,"**",IF(E86&gt;=25,"*",""))</f>
        <v/>
      </c>
      <c r="F13" s="28">
        <f>F86</f>
        <v>800</v>
      </c>
      <c r="G13" s="38" t="str">
        <f>IF(G86&gt;=50,"**",IF(G86&gt;=25,"*",""))</f>
        <v/>
      </c>
      <c r="H13" s="28">
        <f>H86</f>
        <v>720</v>
      </c>
      <c r="I13" s="38" t="str">
        <f>IF(I86&gt;=50,"**",IF(I86&gt;=25,"*",""))</f>
        <v/>
      </c>
      <c r="J13" s="28">
        <f>J86</f>
        <v>800</v>
      </c>
      <c r="K13" s="38" t="str">
        <f>IF(K86&gt;=50,"**",IF(K86&gt;=25,"*",""))</f>
        <v/>
      </c>
      <c r="L13" s="28">
        <f>L86</f>
        <v>716</v>
      </c>
      <c r="M13" s="38" t="str">
        <f>IF(M86&gt;=50,"**",IF(M86&gt;=25,"*",""))</f>
        <v/>
      </c>
      <c r="N13" s="28">
        <f>N86</f>
        <v>942</v>
      </c>
      <c r="O13" s="38" t="str">
        <f>IF(O86&gt;=50,"**",IF(O86&gt;=25,"*",""))</f>
        <v/>
      </c>
      <c r="P13" s="28">
        <f>P86</f>
        <v>875</v>
      </c>
      <c r="Q13" s="38" t="str">
        <f>IF(Q86&gt;=50,"**",IF(Q86&gt;=25,"*",""))</f>
        <v/>
      </c>
      <c r="R13" s="28">
        <f>R86</f>
        <v>800</v>
      </c>
      <c r="S13" s="38" t="str">
        <f>IF(S86&gt;=50,"**",IF(S86&gt;=25,"*",""))</f>
        <v/>
      </c>
      <c r="T13" s="15"/>
      <c r="U13" s="15"/>
      <c r="V13"/>
    </row>
    <row r="14" spans="1:22" ht="12.75" customHeight="1">
      <c r="A14" s="65">
        <v>38565</v>
      </c>
      <c r="B14" s="28">
        <f t="shared" ref="B14:B33" si="0">B87</f>
        <v>817</v>
      </c>
      <c r="C14" s="38" t="str">
        <f t="shared" ref="C14:C33" si="1">IF(C87&gt;=50,"**",IF(C87&gt;=25,"*",""))</f>
        <v/>
      </c>
      <c r="D14" s="28">
        <f t="shared" ref="D14:D33" si="2">D87</f>
        <v>831.78300000000002</v>
      </c>
      <c r="E14" s="38" t="str">
        <f t="shared" ref="E14:E33" si="3">IF(E87&gt;=50,"**",IF(E87&gt;=25,"*",""))</f>
        <v/>
      </c>
      <c r="F14" s="28">
        <f t="shared" ref="F14:F33" si="4">F87</f>
        <v>833.822</v>
      </c>
      <c r="G14" s="38" t="str">
        <f t="shared" ref="G14:G33" si="5">IF(G87&gt;=50,"**",IF(G87&gt;=25,"*",""))</f>
        <v/>
      </c>
      <c r="H14" s="28">
        <f t="shared" ref="H14:H33" si="6">H87</f>
        <v>784</v>
      </c>
      <c r="I14" s="38" t="str">
        <f t="shared" ref="I14:I33" si="7">IF(I87&gt;=50,"**",IF(I87&gt;=25,"*",""))</f>
        <v/>
      </c>
      <c r="J14" s="28">
        <f t="shared" ref="J14:J33" si="8">J87</f>
        <v>850</v>
      </c>
      <c r="K14" s="38" t="str">
        <f t="shared" ref="K14:K33" si="9">IF(K87&gt;=50,"**",IF(K87&gt;=25,"*",""))</f>
        <v/>
      </c>
      <c r="L14" s="28">
        <f t="shared" ref="L14:L33" si="10">L87</f>
        <v>750</v>
      </c>
      <c r="M14" s="38" t="str">
        <f t="shared" ref="M14:M33" si="11">IF(M87&gt;=50,"**",IF(M87&gt;=25,"*",""))</f>
        <v/>
      </c>
      <c r="N14" s="28">
        <f t="shared" ref="N14:N33" si="12">N87</f>
        <v>975</v>
      </c>
      <c r="O14" s="38" t="str">
        <f t="shared" ref="O14:O33" si="13">IF(O87&gt;=50,"**",IF(O87&gt;=25,"*",""))</f>
        <v/>
      </c>
      <c r="P14" s="28">
        <f t="shared" ref="P14:P33" si="14">P87</f>
        <v>1000</v>
      </c>
      <c r="Q14" s="38" t="str">
        <f t="shared" ref="Q14:Q33" si="15">IF(Q87&gt;=50,"**",IF(Q87&gt;=25,"*",""))</f>
        <v/>
      </c>
      <c r="R14" s="28">
        <f t="shared" ref="R14:R33" si="16">R87</f>
        <v>825</v>
      </c>
      <c r="S14" s="38" t="str">
        <f t="shared" ref="S14:S33" si="17">IF(S87&gt;=50,"**",IF(S87&gt;=25,"*",""))</f>
        <v/>
      </c>
      <c r="T14" s="15"/>
      <c r="U14" s="15"/>
      <c r="V14"/>
    </row>
    <row r="15" spans="1:22" ht="12.75" customHeight="1">
      <c r="A15" s="65">
        <v>38930</v>
      </c>
      <c r="B15" s="28">
        <f t="shared" si="0"/>
        <v>870</v>
      </c>
      <c r="C15" s="38" t="str">
        <f t="shared" si="1"/>
        <v/>
      </c>
      <c r="D15" s="28">
        <f t="shared" si="2"/>
        <v>850</v>
      </c>
      <c r="E15" s="38" t="str">
        <f t="shared" si="3"/>
        <v/>
      </c>
      <c r="F15" s="28">
        <f t="shared" si="4"/>
        <v>875</v>
      </c>
      <c r="G15" s="38" t="str">
        <f t="shared" si="5"/>
        <v/>
      </c>
      <c r="H15" s="28">
        <f t="shared" si="6"/>
        <v>800</v>
      </c>
      <c r="I15" s="38" t="str">
        <f t="shared" si="7"/>
        <v/>
      </c>
      <c r="J15" s="28">
        <f t="shared" si="8"/>
        <v>860</v>
      </c>
      <c r="K15" s="38" t="str">
        <f t="shared" si="9"/>
        <v/>
      </c>
      <c r="L15" s="28">
        <f t="shared" si="10"/>
        <v>780.42200000000003</v>
      </c>
      <c r="M15" s="38" t="str">
        <f t="shared" si="11"/>
        <v/>
      </c>
      <c r="N15" s="28">
        <f t="shared" si="12"/>
        <v>900</v>
      </c>
      <c r="O15" s="38" t="str">
        <f t="shared" si="13"/>
        <v/>
      </c>
      <c r="P15" s="28">
        <f t="shared" si="14"/>
        <v>1100</v>
      </c>
      <c r="Q15" s="38" t="str">
        <f t="shared" si="15"/>
        <v/>
      </c>
      <c r="R15" s="28">
        <f t="shared" si="16"/>
        <v>860</v>
      </c>
      <c r="S15" s="38" t="str">
        <f t="shared" si="17"/>
        <v/>
      </c>
      <c r="T15" s="15"/>
      <c r="U15" s="15"/>
      <c r="V15"/>
    </row>
    <row r="16" spans="1:22" ht="12.75" customHeight="1">
      <c r="A16" s="65">
        <v>39295</v>
      </c>
      <c r="B16" s="28">
        <f t="shared" si="0"/>
        <v>1000</v>
      </c>
      <c r="C16" s="38" t="str">
        <f t="shared" si="1"/>
        <v/>
      </c>
      <c r="D16" s="28">
        <f t="shared" si="2"/>
        <v>900</v>
      </c>
      <c r="E16" s="38" t="str">
        <f t="shared" si="3"/>
        <v/>
      </c>
      <c r="F16" s="28">
        <f t="shared" si="4"/>
        <v>923</v>
      </c>
      <c r="G16" s="38" t="str">
        <f t="shared" si="5"/>
        <v/>
      </c>
      <c r="H16" s="28">
        <f t="shared" si="6"/>
        <v>875</v>
      </c>
      <c r="I16" s="38" t="str">
        <f t="shared" si="7"/>
        <v/>
      </c>
      <c r="J16" s="28">
        <f t="shared" si="8"/>
        <v>900</v>
      </c>
      <c r="K16" s="38" t="str">
        <f t="shared" si="9"/>
        <v/>
      </c>
      <c r="L16" s="28">
        <f t="shared" si="10"/>
        <v>827.61900000000003</v>
      </c>
      <c r="M16" s="38" t="str">
        <f t="shared" si="11"/>
        <v/>
      </c>
      <c r="N16" s="28">
        <f t="shared" si="12"/>
        <v>1000</v>
      </c>
      <c r="O16" s="38" t="str">
        <f t="shared" si="13"/>
        <v/>
      </c>
      <c r="P16" s="28">
        <f t="shared" si="14"/>
        <v>1199.634</v>
      </c>
      <c r="Q16" s="38" t="str">
        <f t="shared" si="15"/>
        <v/>
      </c>
      <c r="R16" s="28">
        <f t="shared" si="16"/>
        <v>925</v>
      </c>
      <c r="S16" s="38" t="str">
        <f t="shared" si="17"/>
        <v/>
      </c>
      <c r="T16" s="15"/>
      <c r="U16" s="15"/>
      <c r="V16"/>
    </row>
    <row r="17" spans="1:22" ht="12.75" customHeight="1">
      <c r="A17" s="65">
        <v>39661</v>
      </c>
      <c r="B17" s="28">
        <f t="shared" si="0"/>
        <v>966.32399999999996</v>
      </c>
      <c r="C17" s="38" t="str">
        <f t="shared" si="1"/>
        <v/>
      </c>
      <c r="D17" s="28">
        <f t="shared" si="2"/>
        <v>900</v>
      </c>
      <c r="E17" s="38" t="str">
        <f t="shared" si="3"/>
        <v/>
      </c>
      <c r="F17" s="28">
        <f t="shared" si="4"/>
        <v>985</v>
      </c>
      <c r="G17" s="38" t="str">
        <f t="shared" si="5"/>
        <v/>
      </c>
      <c r="H17" s="28">
        <f t="shared" si="6"/>
        <v>900</v>
      </c>
      <c r="I17" s="38" t="str">
        <f t="shared" si="7"/>
        <v/>
      </c>
      <c r="J17" s="28">
        <f t="shared" si="8"/>
        <v>1001.173</v>
      </c>
      <c r="K17" s="38" t="str">
        <f t="shared" si="9"/>
        <v/>
      </c>
      <c r="L17" s="28">
        <f t="shared" si="10"/>
        <v>867.43</v>
      </c>
      <c r="M17" s="38" t="str">
        <f t="shared" si="11"/>
        <v/>
      </c>
      <c r="N17" s="28">
        <f t="shared" si="12"/>
        <v>1120.6679999999999</v>
      </c>
      <c r="O17" s="38" t="str">
        <f t="shared" si="13"/>
        <v/>
      </c>
      <c r="P17" s="28">
        <f t="shared" si="14"/>
        <v>1250</v>
      </c>
      <c r="Q17" s="38" t="str">
        <f t="shared" si="15"/>
        <v/>
      </c>
      <c r="R17" s="28">
        <f t="shared" si="16"/>
        <v>950</v>
      </c>
      <c r="S17" s="38" t="str">
        <f t="shared" si="17"/>
        <v/>
      </c>
      <c r="T17" s="15"/>
      <c r="U17" s="15"/>
      <c r="V17"/>
    </row>
    <row r="18" spans="1:22" ht="12.75" customHeight="1">
      <c r="A18" s="65">
        <v>40026</v>
      </c>
      <c r="B18" s="28">
        <f t="shared" si="0"/>
        <v>1050</v>
      </c>
      <c r="C18" s="38" t="str">
        <f t="shared" si="1"/>
        <v/>
      </c>
      <c r="D18" s="28">
        <f t="shared" si="2"/>
        <v>950</v>
      </c>
      <c r="E18" s="38" t="str">
        <f t="shared" si="3"/>
        <v/>
      </c>
      <c r="F18" s="28">
        <f t="shared" si="4"/>
        <v>1006.006</v>
      </c>
      <c r="G18" s="38" t="str">
        <f t="shared" si="5"/>
        <v/>
      </c>
      <c r="H18" s="28">
        <f t="shared" si="6"/>
        <v>931.47900000000004</v>
      </c>
      <c r="I18" s="38" t="str">
        <f t="shared" si="7"/>
        <v/>
      </c>
      <c r="J18" s="28">
        <f t="shared" si="8"/>
        <v>1000</v>
      </c>
      <c r="K18" s="38" t="str">
        <f t="shared" si="9"/>
        <v/>
      </c>
      <c r="L18" s="28">
        <f t="shared" si="10"/>
        <v>949.3</v>
      </c>
      <c r="M18" s="38" t="str">
        <f t="shared" si="11"/>
        <v/>
      </c>
      <c r="N18" s="28">
        <f t="shared" si="12"/>
        <v>1250</v>
      </c>
      <c r="O18" s="38" t="str">
        <f t="shared" si="13"/>
        <v/>
      </c>
      <c r="P18" s="28">
        <f t="shared" si="14"/>
        <v>1248.576</v>
      </c>
      <c r="Q18" s="38" t="str">
        <f t="shared" si="15"/>
        <v/>
      </c>
      <c r="R18" s="28">
        <f t="shared" si="16"/>
        <v>1000</v>
      </c>
      <c r="S18" s="38" t="str">
        <f t="shared" si="17"/>
        <v/>
      </c>
      <c r="T18" s="15"/>
      <c r="U18" s="15"/>
      <c r="V18"/>
    </row>
    <row r="19" spans="1:22" ht="12.75" customHeight="1">
      <c r="A19" s="65">
        <v>40391</v>
      </c>
      <c r="B19" s="28">
        <f t="shared" si="0"/>
        <v>1068.123</v>
      </c>
      <c r="C19" s="38" t="str">
        <f t="shared" si="1"/>
        <v/>
      </c>
      <c r="D19" s="28">
        <f t="shared" si="2"/>
        <v>1000</v>
      </c>
      <c r="E19" s="38" t="str">
        <f t="shared" si="3"/>
        <v/>
      </c>
      <c r="F19" s="28">
        <f t="shared" si="4"/>
        <v>1000</v>
      </c>
      <c r="G19" s="38" t="str">
        <f t="shared" si="5"/>
        <v/>
      </c>
      <c r="H19" s="28">
        <f t="shared" si="6"/>
        <v>893.31</v>
      </c>
      <c r="I19" s="38" t="str">
        <f t="shared" si="7"/>
        <v/>
      </c>
      <c r="J19" s="28">
        <f t="shared" si="8"/>
        <v>1050</v>
      </c>
      <c r="K19" s="38" t="str">
        <f t="shared" si="9"/>
        <v/>
      </c>
      <c r="L19" s="28">
        <f t="shared" si="10"/>
        <v>900</v>
      </c>
      <c r="M19" s="38" t="str">
        <f t="shared" si="11"/>
        <v/>
      </c>
      <c r="N19" s="28">
        <f t="shared" si="12"/>
        <v>1198.684</v>
      </c>
      <c r="O19" s="38" t="str">
        <f t="shared" si="13"/>
        <v/>
      </c>
      <c r="P19" s="28">
        <f t="shared" si="14"/>
        <v>1201.8699999999999</v>
      </c>
      <c r="Q19" s="38" t="str">
        <f t="shared" si="15"/>
        <v/>
      </c>
      <c r="R19" s="28">
        <f t="shared" si="16"/>
        <v>1000</v>
      </c>
      <c r="S19" s="38" t="str">
        <f t="shared" si="17"/>
        <v/>
      </c>
      <c r="T19" s="15"/>
      <c r="U19" s="15"/>
      <c r="V19"/>
    </row>
    <row r="20" spans="1:22" ht="12.75" customHeight="1">
      <c r="A20" s="65">
        <v>40756</v>
      </c>
      <c r="B20" s="28">
        <f t="shared" si="0"/>
        <v>1100</v>
      </c>
      <c r="C20" s="38" t="str">
        <f t="shared" si="1"/>
        <v/>
      </c>
      <c r="D20" s="28">
        <f t="shared" si="2"/>
        <v>1044.134</v>
      </c>
      <c r="E20" s="38" t="str">
        <f t="shared" si="3"/>
        <v/>
      </c>
      <c r="F20" s="28">
        <f t="shared" si="4"/>
        <v>1121.819</v>
      </c>
      <c r="G20" s="38" t="str">
        <f t="shared" si="5"/>
        <v/>
      </c>
      <c r="H20" s="28">
        <f t="shared" si="6"/>
        <v>1033.883</v>
      </c>
      <c r="I20" s="38" t="str">
        <f t="shared" si="7"/>
        <v/>
      </c>
      <c r="J20" s="28">
        <f t="shared" si="8"/>
        <v>1153</v>
      </c>
      <c r="K20" s="38" t="str">
        <f t="shared" si="9"/>
        <v/>
      </c>
      <c r="L20" s="28">
        <f t="shared" si="10"/>
        <v>900</v>
      </c>
      <c r="M20" s="38" t="str">
        <f t="shared" si="11"/>
        <v/>
      </c>
      <c r="N20" s="28">
        <f t="shared" si="12"/>
        <v>1225.1500000000001</v>
      </c>
      <c r="O20" s="38" t="str">
        <f t="shared" si="13"/>
        <v/>
      </c>
      <c r="P20" s="28">
        <f t="shared" si="14"/>
        <v>1248.8520000000001</v>
      </c>
      <c r="Q20" s="38" t="str">
        <f t="shared" si="15"/>
        <v/>
      </c>
      <c r="R20" s="28">
        <f t="shared" si="16"/>
        <v>1100</v>
      </c>
      <c r="S20" s="38" t="str">
        <f t="shared" si="17"/>
        <v/>
      </c>
      <c r="T20" s="15"/>
      <c r="U20" s="15"/>
      <c r="V20"/>
    </row>
    <row r="21" spans="1:22" ht="12.75" customHeight="1">
      <c r="A21" s="65">
        <v>41122</v>
      </c>
      <c r="B21" s="28">
        <f t="shared" si="0"/>
        <v>1125</v>
      </c>
      <c r="C21" s="38" t="str">
        <f t="shared" si="1"/>
        <v/>
      </c>
      <c r="D21" s="28">
        <f t="shared" si="2"/>
        <v>1050</v>
      </c>
      <c r="E21" s="38" t="str">
        <f t="shared" si="3"/>
        <v/>
      </c>
      <c r="F21" s="28">
        <f t="shared" si="4"/>
        <v>1150</v>
      </c>
      <c r="G21" s="38" t="str">
        <f t="shared" si="5"/>
        <v/>
      </c>
      <c r="H21" s="28">
        <f t="shared" si="6"/>
        <v>1000</v>
      </c>
      <c r="I21" s="38" t="str">
        <f t="shared" si="7"/>
        <v/>
      </c>
      <c r="J21" s="28">
        <f t="shared" si="8"/>
        <v>1200</v>
      </c>
      <c r="K21" s="38" t="str">
        <f t="shared" si="9"/>
        <v/>
      </c>
      <c r="L21" s="28">
        <f t="shared" si="10"/>
        <v>953</v>
      </c>
      <c r="M21" s="38" t="str">
        <f t="shared" si="11"/>
        <v/>
      </c>
      <c r="N21" s="28">
        <f t="shared" si="12"/>
        <v>1250</v>
      </c>
      <c r="O21" s="38" t="str">
        <f t="shared" si="13"/>
        <v/>
      </c>
      <c r="P21" s="28">
        <f t="shared" si="14"/>
        <v>1366.1769999999999</v>
      </c>
      <c r="Q21" s="38" t="str">
        <f t="shared" si="15"/>
        <v/>
      </c>
      <c r="R21" s="28">
        <f t="shared" si="16"/>
        <v>1100</v>
      </c>
      <c r="S21" s="38" t="str">
        <f t="shared" si="17"/>
        <v/>
      </c>
      <c r="T21" s="15"/>
      <c r="U21" s="15"/>
      <c r="V21"/>
    </row>
    <row r="22" spans="1:22" ht="12.75" customHeight="1">
      <c r="A22" s="65">
        <v>41487</v>
      </c>
      <c r="B22" s="28">
        <f t="shared" si="0"/>
        <v>1110</v>
      </c>
      <c r="C22" s="38" t="str">
        <f t="shared" si="1"/>
        <v/>
      </c>
      <c r="D22" s="28">
        <f t="shared" si="2"/>
        <v>1100</v>
      </c>
      <c r="E22" s="38" t="str">
        <f t="shared" si="3"/>
        <v/>
      </c>
      <c r="F22" s="28">
        <f t="shared" si="4"/>
        <v>1200</v>
      </c>
      <c r="G22" s="38" t="str">
        <f t="shared" si="5"/>
        <v/>
      </c>
      <c r="H22" s="28">
        <f t="shared" si="6"/>
        <v>1002.7859999999999</v>
      </c>
      <c r="I22" s="38" t="str">
        <f t="shared" si="7"/>
        <v/>
      </c>
      <c r="J22" s="28">
        <f t="shared" si="8"/>
        <v>1229.8679999999999</v>
      </c>
      <c r="K22" s="38" t="str">
        <f t="shared" si="9"/>
        <v/>
      </c>
      <c r="L22" s="28">
        <f t="shared" si="10"/>
        <v>1000</v>
      </c>
      <c r="M22" s="38" t="str">
        <f t="shared" si="11"/>
        <v/>
      </c>
      <c r="N22" s="28">
        <f t="shared" si="12"/>
        <v>1449.095</v>
      </c>
      <c r="O22" s="38" t="str">
        <f t="shared" si="13"/>
        <v/>
      </c>
      <c r="P22" s="28">
        <f t="shared" si="14"/>
        <v>1250</v>
      </c>
      <c r="Q22" s="38" t="str">
        <f t="shared" si="15"/>
        <v/>
      </c>
      <c r="R22" s="28">
        <f t="shared" si="16"/>
        <v>1125</v>
      </c>
      <c r="S22" s="38" t="str">
        <f t="shared" si="17"/>
        <v/>
      </c>
      <c r="T22" s="15"/>
      <c r="U22" s="15"/>
      <c r="V22"/>
    </row>
    <row r="23" spans="1:22" ht="12.75" customHeight="1">
      <c r="A23" s="65">
        <v>41852</v>
      </c>
      <c r="B23" s="28">
        <f t="shared" si="0"/>
        <v>1200.33</v>
      </c>
      <c r="C23" s="38" t="str">
        <f t="shared" si="1"/>
        <v/>
      </c>
      <c r="D23" s="28">
        <f t="shared" si="2"/>
        <v>1102.1679999999999</v>
      </c>
      <c r="E23" s="38" t="str">
        <f t="shared" si="3"/>
        <v/>
      </c>
      <c r="F23" s="28">
        <f t="shared" si="4"/>
        <v>1169.538</v>
      </c>
      <c r="G23" s="38" t="str">
        <f t="shared" si="5"/>
        <v/>
      </c>
      <c r="H23" s="28">
        <f t="shared" si="6"/>
        <v>1100</v>
      </c>
      <c r="I23" s="38" t="str">
        <f t="shared" si="7"/>
        <v/>
      </c>
      <c r="J23" s="28">
        <f t="shared" si="8"/>
        <v>1350</v>
      </c>
      <c r="K23" s="38" t="str">
        <f t="shared" si="9"/>
        <v/>
      </c>
      <c r="L23" s="28">
        <f t="shared" si="10"/>
        <v>1050</v>
      </c>
      <c r="M23" s="38" t="str">
        <f t="shared" si="11"/>
        <v/>
      </c>
      <c r="N23" s="28">
        <f t="shared" si="12"/>
        <v>1500</v>
      </c>
      <c r="O23" s="38" t="str">
        <f t="shared" si="13"/>
        <v/>
      </c>
      <c r="P23" s="28">
        <f t="shared" si="14"/>
        <v>1356</v>
      </c>
      <c r="Q23" s="38" t="str">
        <f t="shared" si="15"/>
        <v/>
      </c>
      <c r="R23" s="28">
        <f t="shared" si="16"/>
        <v>1200</v>
      </c>
      <c r="S23" s="38" t="str">
        <f t="shared" si="17"/>
        <v/>
      </c>
      <c r="T23" s="15"/>
      <c r="U23" s="15"/>
      <c r="V23"/>
    </row>
    <row r="24" spans="1:22" ht="12.75" customHeight="1">
      <c r="A24" s="65">
        <v>42217</v>
      </c>
      <c r="B24" s="28">
        <f t="shared" si="0"/>
        <v>0</v>
      </c>
      <c r="C24" s="38" t="str">
        <f t="shared" si="1"/>
        <v/>
      </c>
      <c r="D24" s="28">
        <f t="shared" si="2"/>
        <v>0</v>
      </c>
      <c r="E24" s="38" t="str">
        <f t="shared" si="3"/>
        <v/>
      </c>
      <c r="F24" s="28">
        <f t="shared" si="4"/>
        <v>0</v>
      </c>
      <c r="G24" s="38" t="str">
        <f t="shared" si="5"/>
        <v/>
      </c>
      <c r="H24" s="28">
        <f t="shared" si="6"/>
        <v>0</v>
      </c>
      <c r="I24" s="38" t="str">
        <f t="shared" si="7"/>
        <v/>
      </c>
      <c r="J24" s="28">
        <f t="shared" si="8"/>
        <v>0</v>
      </c>
      <c r="K24" s="38" t="str">
        <f t="shared" si="9"/>
        <v/>
      </c>
      <c r="L24" s="28">
        <f t="shared" si="10"/>
        <v>0</v>
      </c>
      <c r="M24" s="38" t="str">
        <f t="shared" si="11"/>
        <v/>
      </c>
      <c r="N24" s="28">
        <f t="shared" si="12"/>
        <v>0</v>
      </c>
      <c r="O24" s="38" t="str">
        <f t="shared" si="13"/>
        <v/>
      </c>
      <c r="P24" s="28">
        <f t="shared" si="14"/>
        <v>0</v>
      </c>
      <c r="Q24" s="38" t="str">
        <f t="shared" si="15"/>
        <v/>
      </c>
      <c r="R24" s="28">
        <f t="shared" si="16"/>
        <v>0</v>
      </c>
      <c r="S24" s="38" t="str">
        <f t="shared" si="17"/>
        <v/>
      </c>
      <c r="T24" s="15"/>
      <c r="U24" s="15"/>
      <c r="V24"/>
    </row>
    <row r="25" spans="1:22" ht="12.75" customHeight="1">
      <c r="A25" s="65">
        <v>42583</v>
      </c>
      <c r="B25" s="28">
        <f t="shared" si="0"/>
        <v>1207.9480000000001</v>
      </c>
      <c r="C25" s="38" t="str">
        <f t="shared" si="1"/>
        <v/>
      </c>
      <c r="D25" s="28">
        <f t="shared" si="2"/>
        <v>1249.336</v>
      </c>
      <c r="E25" s="38" t="str">
        <f t="shared" si="3"/>
        <v/>
      </c>
      <c r="F25" s="28">
        <f t="shared" si="4"/>
        <v>1250</v>
      </c>
      <c r="G25" s="38" t="str">
        <f t="shared" si="5"/>
        <v/>
      </c>
      <c r="H25" s="28">
        <f t="shared" si="6"/>
        <v>1100</v>
      </c>
      <c r="I25" s="38" t="str">
        <f t="shared" si="7"/>
        <v/>
      </c>
      <c r="J25" s="28">
        <f t="shared" si="8"/>
        <v>1265.77</v>
      </c>
      <c r="K25" s="38" t="str">
        <f t="shared" si="9"/>
        <v/>
      </c>
      <c r="L25" s="28">
        <f t="shared" si="10"/>
        <v>1055.923</v>
      </c>
      <c r="M25" s="38" t="str">
        <f t="shared" si="11"/>
        <v/>
      </c>
      <c r="N25" s="28">
        <f t="shared" si="12"/>
        <v>1593.3150000000001</v>
      </c>
      <c r="O25" s="38" t="str">
        <f t="shared" si="13"/>
        <v/>
      </c>
      <c r="P25" s="28">
        <f t="shared" si="14"/>
        <v>1500</v>
      </c>
      <c r="Q25" s="38" t="str">
        <f t="shared" si="15"/>
        <v/>
      </c>
      <c r="R25" s="28">
        <f t="shared" si="16"/>
        <v>1230</v>
      </c>
      <c r="S25" s="38" t="str">
        <f t="shared" si="17"/>
        <v/>
      </c>
      <c r="T25" s="15"/>
      <c r="U25" s="15"/>
      <c r="V25"/>
    </row>
    <row r="26" spans="1:22" ht="12.75" customHeight="1">
      <c r="A26" s="65">
        <v>42948</v>
      </c>
      <c r="B26" s="28">
        <f t="shared" si="0"/>
        <v>0</v>
      </c>
      <c r="C26" s="38" t="str">
        <f t="shared" si="1"/>
        <v/>
      </c>
      <c r="D26" s="28">
        <f t="shared" si="2"/>
        <v>0</v>
      </c>
      <c r="E26" s="38" t="str">
        <f t="shared" si="3"/>
        <v/>
      </c>
      <c r="F26" s="28">
        <f t="shared" si="4"/>
        <v>0</v>
      </c>
      <c r="G26" s="38" t="str">
        <f t="shared" si="5"/>
        <v/>
      </c>
      <c r="H26" s="28">
        <f t="shared" si="6"/>
        <v>0</v>
      </c>
      <c r="I26" s="38" t="str">
        <f t="shared" si="7"/>
        <v/>
      </c>
      <c r="J26" s="28">
        <f t="shared" si="8"/>
        <v>0</v>
      </c>
      <c r="K26" s="38" t="str">
        <f t="shared" si="9"/>
        <v/>
      </c>
      <c r="L26" s="28">
        <f t="shared" si="10"/>
        <v>0</v>
      </c>
      <c r="M26" s="38" t="str">
        <f t="shared" si="11"/>
        <v/>
      </c>
      <c r="N26" s="28">
        <f t="shared" si="12"/>
        <v>0</v>
      </c>
      <c r="O26" s="38" t="str">
        <f t="shared" si="13"/>
        <v/>
      </c>
      <c r="P26" s="28">
        <f t="shared" si="14"/>
        <v>0</v>
      </c>
      <c r="Q26" s="38" t="str">
        <f t="shared" si="15"/>
        <v/>
      </c>
      <c r="R26" s="28">
        <f t="shared" si="16"/>
        <v>0</v>
      </c>
      <c r="S26" s="38" t="str">
        <f t="shared" si="17"/>
        <v/>
      </c>
      <c r="T26" s="15"/>
      <c r="U26" s="15"/>
      <c r="V26"/>
    </row>
    <row r="27" spans="1:22" ht="12.75" customHeight="1">
      <c r="A27" s="65">
        <v>43313</v>
      </c>
      <c r="B27" s="28">
        <f t="shared" si="0"/>
        <v>1300</v>
      </c>
      <c r="C27" s="38" t="str">
        <f t="shared" si="1"/>
        <v/>
      </c>
      <c r="D27" s="28">
        <f t="shared" si="2"/>
        <v>1344.0540000000001</v>
      </c>
      <c r="E27" s="38" t="str">
        <f t="shared" si="3"/>
        <v/>
      </c>
      <c r="F27" s="28">
        <f t="shared" si="4"/>
        <v>1400</v>
      </c>
      <c r="G27" s="38" t="str">
        <f t="shared" si="5"/>
        <v/>
      </c>
      <c r="H27" s="28">
        <f t="shared" si="6"/>
        <v>1105.588</v>
      </c>
      <c r="I27" s="38" t="str">
        <f t="shared" si="7"/>
        <v/>
      </c>
      <c r="J27" s="28">
        <f t="shared" si="8"/>
        <v>1273.7439999999999</v>
      </c>
      <c r="K27" s="38" t="str">
        <f t="shared" si="9"/>
        <v/>
      </c>
      <c r="L27" s="28">
        <f t="shared" si="10"/>
        <v>1100</v>
      </c>
      <c r="M27" s="38" t="str">
        <f t="shared" si="11"/>
        <v/>
      </c>
      <c r="N27" s="28">
        <f t="shared" si="12"/>
        <v>1641.0820000000001</v>
      </c>
      <c r="O27" s="38" t="str">
        <f t="shared" si="13"/>
        <v/>
      </c>
      <c r="P27" s="28">
        <f t="shared" si="14"/>
        <v>1500</v>
      </c>
      <c r="Q27" s="38" t="str">
        <f t="shared" si="15"/>
        <v/>
      </c>
      <c r="R27" s="28">
        <f t="shared" si="16"/>
        <v>1300</v>
      </c>
      <c r="S27" s="38" t="str">
        <f t="shared" si="17"/>
        <v/>
      </c>
      <c r="T27" s="15"/>
      <c r="U27" s="15"/>
      <c r="V27"/>
    </row>
    <row r="28" spans="1:22" ht="12.75" customHeight="1">
      <c r="A28" s="65">
        <v>43678</v>
      </c>
      <c r="B28" s="28">
        <f t="shared" si="0"/>
        <v>0</v>
      </c>
      <c r="C28" s="38" t="str">
        <f t="shared" si="1"/>
        <v/>
      </c>
      <c r="D28" s="28">
        <f t="shared" si="2"/>
        <v>0</v>
      </c>
      <c r="E28" s="38" t="str">
        <f t="shared" si="3"/>
        <v/>
      </c>
      <c r="F28" s="28">
        <f t="shared" si="4"/>
        <v>0</v>
      </c>
      <c r="G28" s="38" t="str">
        <f t="shared" si="5"/>
        <v/>
      </c>
      <c r="H28" s="28">
        <f t="shared" si="6"/>
        <v>0</v>
      </c>
      <c r="I28" s="38" t="str">
        <f t="shared" si="7"/>
        <v/>
      </c>
      <c r="J28" s="28">
        <f t="shared" si="8"/>
        <v>0</v>
      </c>
      <c r="K28" s="38" t="str">
        <f t="shared" si="9"/>
        <v/>
      </c>
      <c r="L28" s="28">
        <f t="shared" si="10"/>
        <v>0</v>
      </c>
      <c r="M28" s="38" t="str">
        <f t="shared" si="11"/>
        <v/>
      </c>
      <c r="N28" s="28">
        <f t="shared" si="12"/>
        <v>0</v>
      </c>
      <c r="O28" s="38" t="str">
        <f t="shared" si="13"/>
        <v/>
      </c>
      <c r="P28" s="28">
        <f t="shared" si="14"/>
        <v>0</v>
      </c>
      <c r="Q28" s="38" t="str">
        <f t="shared" si="15"/>
        <v/>
      </c>
      <c r="R28" s="28">
        <f t="shared" si="16"/>
        <v>0</v>
      </c>
      <c r="S28" s="38" t="str">
        <f t="shared" si="17"/>
        <v/>
      </c>
      <c r="T28" s="15"/>
      <c r="U28" s="15"/>
      <c r="V28"/>
    </row>
    <row r="29" spans="1:22" ht="12.75" customHeight="1">
      <c r="A29" s="65">
        <v>44044</v>
      </c>
      <c r="B29" s="28">
        <f t="shared" si="0"/>
        <v>1454.683</v>
      </c>
      <c r="C29" s="38" t="str">
        <f t="shared" si="1"/>
        <v/>
      </c>
      <c r="D29" s="28">
        <f t="shared" si="2"/>
        <v>1359.664</v>
      </c>
      <c r="E29" s="38" t="str">
        <f t="shared" si="3"/>
        <v/>
      </c>
      <c r="F29" s="28">
        <f t="shared" si="4"/>
        <v>1498.288</v>
      </c>
      <c r="G29" s="38" t="str">
        <f t="shared" si="5"/>
        <v/>
      </c>
      <c r="H29" s="28">
        <f t="shared" si="6"/>
        <v>1246.2829999999999</v>
      </c>
      <c r="I29" s="38" t="str">
        <f t="shared" si="7"/>
        <v/>
      </c>
      <c r="J29" s="28">
        <f t="shared" si="8"/>
        <v>1625.1420000000001</v>
      </c>
      <c r="K29" s="38" t="str">
        <f t="shared" si="9"/>
        <v/>
      </c>
      <c r="L29" s="28">
        <f t="shared" si="10"/>
        <v>1300</v>
      </c>
      <c r="M29" s="38" t="str">
        <f t="shared" si="11"/>
        <v/>
      </c>
      <c r="N29" s="28">
        <f t="shared" si="12"/>
        <v>1751.079</v>
      </c>
      <c r="O29" s="38" t="str">
        <f t="shared" si="13"/>
        <v/>
      </c>
      <c r="P29" s="28">
        <f t="shared" si="14"/>
        <v>1650</v>
      </c>
      <c r="Q29" s="38" t="str">
        <f t="shared" si="15"/>
        <v/>
      </c>
      <c r="R29" s="28">
        <f t="shared" si="16"/>
        <v>1445.009</v>
      </c>
      <c r="S29" s="38" t="str">
        <f t="shared" si="17"/>
        <v/>
      </c>
      <c r="T29" s="15"/>
      <c r="U29" s="15"/>
      <c r="V29"/>
    </row>
    <row r="30" spans="1:22" ht="12.75" customHeight="1">
      <c r="A30" s="65">
        <v>44409</v>
      </c>
      <c r="B30" s="28">
        <f t="shared" si="0"/>
        <v>0</v>
      </c>
      <c r="C30" s="38" t="str">
        <f t="shared" si="1"/>
        <v/>
      </c>
      <c r="D30" s="28">
        <f t="shared" si="2"/>
        <v>0</v>
      </c>
      <c r="E30" s="38" t="str">
        <f t="shared" si="3"/>
        <v/>
      </c>
      <c r="F30" s="28">
        <f t="shared" si="4"/>
        <v>0</v>
      </c>
      <c r="G30" s="38" t="str">
        <f t="shared" si="5"/>
        <v/>
      </c>
      <c r="H30" s="28">
        <f t="shared" si="6"/>
        <v>0</v>
      </c>
      <c r="I30" s="38" t="str">
        <f t="shared" si="7"/>
        <v/>
      </c>
      <c r="J30" s="28">
        <f t="shared" si="8"/>
        <v>0</v>
      </c>
      <c r="K30" s="38" t="str">
        <f t="shared" si="9"/>
        <v/>
      </c>
      <c r="L30" s="28">
        <f t="shared" si="10"/>
        <v>0</v>
      </c>
      <c r="M30" s="38" t="str">
        <f t="shared" si="11"/>
        <v/>
      </c>
      <c r="N30" s="28">
        <f t="shared" si="12"/>
        <v>0</v>
      </c>
      <c r="O30" s="38" t="str">
        <f t="shared" si="13"/>
        <v/>
      </c>
      <c r="P30" s="28">
        <f t="shared" si="14"/>
        <v>0</v>
      </c>
      <c r="Q30" s="38" t="str">
        <f t="shared" si="15"/>
        <v/>
      </c>
      <c r="R30" s="28">
        <f t="shared" si="16"/>
        <v>0</v>
      </c>
      <c r="S30" s="38" t="str">
        <f t="shared" si="17"/>
        <v/>
      </c>
      <c r="T30" s="15"/>
      <c r="U30" s="15"/>
      <c r="V30"/>
    </row>
    <row r="31" spans="1:22" ht="12.75" customHeight="1">
      <c r="A31" s="65">
        <v>44774</v>
      </c>
      <c r="B31" s="28">
        <f t="shared" si="0"/>
        <v>1482.1990000000001</v>
      </c>
      <c r="C31" s="38" t="str">
        <f t="shared" si="1"/>
        <v/>
      </c>
      <c r="D31" s="28">
        <f t="shared" si="2"/>
        <v>1577.0509999999999</v>
      </c>
      <c r="E31" s="38" t="str">
        <f t="shared" si="3"/>
        <v/>
      </c>
      <c r="F31" s="28">
        <f t="shared" si="4"/>
        <v>1630</v>
      </c>
      <c r="G31" s="38" t="str">
        <f t="shared" si="5"/>
        <v/>
      </c>
      <c r="H31" s="28">
        <f t="shared" si="6"/>
        <v>1260.3589999999999</v>
      </c>
      <c r="I31" s="38" t="str">
        <f t="shared" si="7"/>
        <v/>
      </c>
      <c r="J31" s="28">
        <f t="shared" si="8"/>
        <v>1562.2049999999999</v>
      </c>
      <c r="K31" s="38" t="str">
        <f t="shared" si="9"/>
        <v/>
      </c>
      <c r="L31" s="28">
        <f t="shared" si="10"/>
        <v>1389.76</v>
      </c>
      <c r="M31" s="38" t="str">
        <f t="shared" si="11"/>
        <v/>
      </c>
      <c r="N31" s="28">
        <f t="shared" si="12"/>
        <v>1734.557</v>
      </c>
      <c r="O31" s="38" t="str">
        <f t="shared" si="13"/>
        <v/>
      </c>
      <c r="P31" s="28">
        <f t="shared" si="14"/>
        <v>1551.626</v>
      </c>
      <c r="Q31" s="38" t="str">
        <f t="shared" si="15"/>
        <v/>
      </c>
      <c r="R31" s="28">
        <f t="shared" si="16"/>
        <v>1519</v>
      </c>
      <c r="S31" s="38" t="str">
        <f t="shared" si="17"/>
        <v/>
      </c>
      <c r="T31" s="15"/>
      <c r="U31" s="15"/>
      <c r="V31"/>
    </row>
    <row r="32" spans="1:22" ht="12.75" customHeight="1">
      <c r="A32" s="65">
        <v>45139</v>
      </c>
      <c r="B32" s="28">
        <f t="shared" si="0"/>
        <v>0</v>
      </c>
      <c r="C32" s="38" t="str">
        <f t="shared" si="1"/>
        <v/>
      </c>
      <c r="D32" s="28">
        <f t="shared" si="2"/>
        <v>0</v>
      </c>
      <c r="E32" s="38" t="str">
        <f t="shared" si="3"/>
        <v/>
      </c>
      <c r="F32" s="28">
        <f t="shared" si="4"/>
        <v>0</v>
      </c>
      <c r="G32" s="38" t="str">
        <f t="shared" si="5"/>
        <v/>
      </c>
      <c r="H32" s="28">
        <f t="shared" si="6"/>
        <v>0</v>
      </c>
      <c r="I32" s="38" t="str">
        <f t="shared" si="7"/>
        <v/>
      </c>
      <c r="J32" s="28">
        <f t="shared" si="8"/>
        <v>0</v>
      </c>
      <c r="K32" s="38" t="str">
        <f t="shared" si="9"/>
        <v/>
      </c>
      <c r="L32" s="28">
        <f t="shared" si="10"/>
        <v>0</v>
      </c>
      <c r="M32" s="38" t="str">
        <f t="shared" si="11"/>
        <v/>
      </c>
      <c r="N32" s="28">
        <f t="shared" si="12"/>
        <v>0</v>
      </c>
      <c r="O32" s="38" t="str">
        <f t="shared" si="13"/>
        <v/>
      </c>
      <c r="P32" s="28">
        <f t="shared" si="14"/>
        <v>0</v>
      </c>
      <c r="Q32" s="38" t="str">
        <f t="shared" si="15"/>
        <v/>
      </c>
      <c r="R32" s="28">
        <f t="shared" si="16"/>
        <v>0</v>
      </c>
      <c r="S32" s="38" t="str">
        <f t="shared" si="17"/>
        <v/>
      </c>
      <c r="T32" s="15"/>
      <c r="U32" s="15"/>
      <c r="V32"/>
    </row>
    <row r="33" spans="1:24" ht="12.75" customHeight="1">
      <c r="A33" s="66">
        <v>45505</v>
      </c>
      <c r="B33" s="63">
        <f t="shared" si="0"/>
        <v>1650</v>
      </c>
      <c r="C33" s="64" t="str">
        <f t="shared" si="1"/>
        <v/>
      </c>
      <c r="D33" s="63">
        <f t="shared" si="2"/>
        <v>1600</v>
      </c>
      <c r="E33" s="64" t="str">
        <f t="shared" si="3"/>
        <v/>
      </c>
      <c r="F33" s="63">
        <f t="shared" si="4"/>
        <v>1697.412</v>
      </c>
      <c r="G33" s="64" t="str">
        <f t="shared" si="5"/>
        <v/>
      </c>
      <c r="H33" s="63">
        <f t="shared" si="6"/>
        <v>1405</v>
      </c>
      <c r="I33" s="64" t="str">
        <f t="shared" si="7"/>
        <v/>
      </c>
      <c r="J33" s="63">
        <f t="shared" si="8"/>
        <v>1576.2550000000001</v>
      </c>
      <c r="K33" s="64" t="str">
        <f t="shared" si="9"/>
        <v/>
      </c>
      <c r="L33" s="63">
        <f t="shared" si="10"/>
        <v>1500</v>
      </c>
      <c r="M33" s="64" t="str">
        <f t="shared" si="11"/>
        <v/>
      </c>
      <c r="N33" s="63">
        <f t="shared" si="12"/>
        <v>2000</v>
      </c>
      <c r="O33" s="64" t="str">
        <f t="shared" si="13"/>
        <v/>
      </c>
      <c r="P33" s="63">
        <f t="shared" si="14"/>
        <v>1942.7370000000001</v>
      </c>
      <c r="Q33" s="64" t="str">
        <f t="shared" si="15"/>
        <v/>
      </c>
      <c r="R33" s="63">
        <f t="shared" si="16"/>
        <v>1600</v>
      </c>
      <c r="S33" s="64" t="str">
        <f t="shared" si="17"/>
        <v/>
      </c>
      <c r="T33" s="15"/>
      <c r="U33" s="15"/>
      <c r="V33"/>
    </row>
    <row r="34" spans="1:24" ht="12.75" customHeight="1">
      <c r="A34" s="15"/>
      <c r="B34" s="14"/>
      <c r="C34" s="39"/>
      <c r="D34" s="14"/>
      <c r="E34" s="39"/>
      <c r="F34" s="14"/>
      <c r="G34" s="39"/>
      <c r="H34" s="14"/>
      <c r="I34" s="39"/>
      <c r="J34" s="14"/>
      <c r="K34" s="39"/>
      <c r="L34" s="14"/>
      <c r="M34" s="39"/>
      <c r="N34" s="14"/>
      <c r="O34" s="39"/>
      <c r="P34" s="14"/>
      <c r="Q34" s="39"/>
      <c r="R34" s="14"/>
      <c r="S34" s="39"/>
      <c r="T34" s="15"/>
      <c r="U34" s="15"/>
      <c r="V34"/>
    </row>
    <row r="35" spans="1:24" ht="12.75" customHeight="1">
      <c r="A35" s="22" t="s">
        <v>19</v>
      </c>
      <c r="B35" s="14"/>
      <c r="C35" s="39"/>
      <c r="D35" s="14"/>
      <c r="E35" s="39"/>
      <c r="F35" s="14"/>
      <c r="G35" s="39"/>
      <c r="H35" s="14"/>
      <c r="I35" s="39"/>
      <c r="J35" s="14"/>
      <c r="K35" s="39"/>
      <c r="L35" s="14"/>
      <c r="M35" s="39"/>
      <c r="N35" s="14"/>
      <c r="O35" s="39"/>
      <c r="P35" s="14"/>
      <c r="Q35" s="39"/>
      <c r="R35" s="14"/>
      <c r="S35" s="39"/>
      <c r="T35" s="15"/>
      <c r="U35" s="15"/>
    </row>
    <row r="36" spans="1:24" ht="12.75" customHeight="1">
      <c r="A36" s="22" t="s">
        <v>20</v>
      </c>
      <c r="B36" s="14"/>
      <c r="C36" s="39"/>
      <c r="D36" s="14"/>
      <c r="E36" s="39"/>
      <c r="F36" s="14"/>
      <c r="G36" s="39"/>
      <c r="H36" s="14"/>
      <c r="I36" s="39"/>
      <c r="J36" s="14"/>
      <c r="K36" s="39"/>
      <c r="L36" s="14"/>
      <c r="M36" s="39"/>
      <c r="N36" s="14"/>
      <c r="O36" s="39"/>
      <c r="P36" s="14"/>
      <c r="Q36" s="39"/>
      <c r="R36" s="14"/>
      <c r="S36" s="39"/>
      <c r="T36" s="15"/>
      <c r="U36" s="15"/>
    </row>
    <row r="37" spans="1:24" ht="12.75" customHeight="1">
      <c r="A37" s="15"/>
      <c r="B37" s="14"/>
      <c r="C37" s="39"/>
      <c r="D37" s="14"/>
      <c r="E37" s="39"/>
      <c r="F37" s="14"/>
      <c r="G37" s="39"/>
      <c r="H37" s="14"/>
      <c r="I37" s="39"/>
      <c r="J37" s="14"/>
      <c r="K37" s="39"/>
      <c r="L37" s="14"/>
      <c r="M37" s="39"/>
      <c r="N37" s="14"/>
      <c r="O37" s="39"/>
      <c r="P37" s="14"/>
      <c r="Q37" s="39"/>
      <c r="R37" s="14"/>
      <c r="S37" s="39"/>
      <c r="T37" s="15"/>
      <c r="U37" s="15"/>
    </row>
    <row r="38" spans="1:24" ht="12.75" customHeight="1">
      <c r="A38" s="49" t="str">
        <f ca="1">"© Commonwealth of Australia "&amp;YEAR(TODAY())</f>
        <v>© Commonwealth of Australia 2024</v>
      </c>
      <c r="B38" s="15"/>
      <c r="C38" s="34"/>
      <c r="D38" s="15"/>
      <c r="E38" s="34"/>
      <c r="F38" s="15"/>
      <c r="G38" s="34"/>
      <c r="H38" s="15"/>
      <c r="I38" s="34"/>
      <c r="J38" s="15"/>
      <c r="K38" s="34"/>
      <c r="L38" s="15"/>
      <c r="M38" s="34"/>
      <c r="N38" s="15"/>
      <c r="O38" s="34"/>
      <c r="P38" s="15"/>
      <c r="Q38" s="34"/>
      <c r="R38" s="15"/>
      <c r="S38" s="34"/>
      <c r="T38" s="15"/>
      <c r="U38" s="15"/>
    </row>
    <row r="39" spans="1:24" ht="12.75" customHeight="1">
      <c r="A39" s="15"/>
      <c r="B39" s="14"/>
      <c r="C39" s="39"/>
      <c r="D39" s="14"/>
      <c r="E39" s="39"/>
      <c r="F39" s="14"/>
      <c r="G39" s="39"/>
      <c r="H39" s="14"/>
      <c r="I39" s="39"/>
      <c r="J39" s="14"/>
      <c r="K39" s="39"/>
      <c r="L39" s="14"/>
      <c r="M39" s="39"/>
      <c r="N39" s="14"/>
      <c r="O39" s="39"/>
      <c r="P39" s="14"/>
      <c r="Q39" s="39"/>
      <c r="R39" s="14"/>
      <c r="S39" s="39"/>
      <c r="T39" s="15"/>
      <c r="U39" s="15"/>
    </row>
    <row r="40" spans="1:24" hidden="1">
      <c r="A40" s="15"/>
      <c r="B40" s="14"/>
      <c r="C40" s="39"/>
      <c r="D40" s="14"/>
      <c r="E40" s="39"/>
      <c r="F40" s="14"/>
      <c r="G40" s="39"/>
      <c r="H40" s="14"/>
      <c r="I40" s="39"/>
      <c r="J40" s="14"/>
      <c r="K40" s="39"/>
      <c r="L40" s="14"/>
      <c r="M40" s="39"/>
      <c r="N40" s="14"/>
      <c r="O40" s="39"/>
      <c r="P40" s="14"/>
      <c r="Q40" s="39"/>
      <c r="R40" s="14"/>
      <c r="S40" s="39"/>
      <c r="T40" s="15"/>
      <c r="U40" s="15"/>
    </row>
    <row r="41" spans="1:24" hidden="1">
      <c r="A41" s="15"/>
      <c r="B41" s="14"/>
      <c r="C41" s="39"/>
      <c r="D41" s="14"/>
      <c r="E41" s="39"/>
      <c r="F41" s="14"/>
      <c r="G41" s="39"/>
      <c r="H41" s="14"/>
      <c r="I41" s="39"/>
      <c r="J41" s="14"/>
      <c r="K41" s="39"/>
      <c r="L41" s="14"/>
      <c r="M41" s="39"/>
      <c r="N41" s="14"/>
      <c r="O41" s="39"/>
      <c r="P41" s="14"/>
      <c r="Q41" s="39"/>
      <c r="R41" s="14"/>
      <c r="S41" s="39"/>
      <c r="T41" s="15"/>
      <c r="U41" s="15"/>
    </row>
    <row r="42" spans="1:24" hidden="1">
      <c r="A42" s="15"/>
      <c r="B42" s="14"/>
      <c r="C42" s="39"/>
      <c r="D42" s="14"/>
      <c r="E42" s="39"/>
      <c r="F42" s="14"/>
      <c r="G42" s="39"/>
      <c r="H42" s="14"/>
      <c r="I42" s="39"/>
      <c r="J42" s="14"/>
      <c r="K42" s="39"/>
      <c r="L42" s="14"/>
      <c r="M42" s="39"/>
      <c r="N42" s="14"/>
      <c r="O42" s="39"/>
      <c r="P42" s="14"/>
      <c r="Q42" s="39"/>
      <c r="R42" s="14"/>
      <c r="S42" s="39"/>
      <c r="T42" s="15"/>
      <c r="U42" s="15"/>
    </row>
    <row r="43" spans="1:24" hidden="1">
      <c r="A43" s="15"/>
      <c r="B43" s="14"/>
      <c r="C43" s="39"/>
      <c r="D43" s="14"/>
      <c r="E43" s="39"/>
      <c r="F43" s="14"/>
      <c r="G43" s="39"/>
      <c r="H43" s="14"/>
      <c r="I43" s="39"/>
      <c r="J43" s="14"/>
      <c r="K43" s="39"/>
      <c r="L43" s="14"/>
      <c r="M43" s="39"/>
      <c r="N43" s="14"/>
      <c r="O43" s="39"/>
      <c r="P43" s="14"/>
      <c r="Q43" s="39"/>
      <c r="R43" s="14"/>
      <c r="S43" s="39"/>
      <c r="T43" s="15"/>
      <c r="U43" s="15"/>
    </row>
    <row r="44" spans="1:24" ht="15" hidden="1">
      <c r="A44" s="15"/>
      <c r="B44" s="15"/>
      <c r="C44" s="34"/>
      <c r="D44" s="30"/>
      <c r="E44" s="40"/>
      <c r="F44" s="30"/>
      <c r="G44" s="40"/>
      <c r="H44" s="30"/>
      <c r="I44" s="40"/>
      <c r="J44" s="14"/>
      <c r="K44" s="39"/>
      <c r="L44" s="14"/>
      <c r="M44" s="39"/>
      <c r="N44" s="14"/>
      <c r="O44" s="39"/>
      <c r="P44" s="14"/>
      <c r="Q44" s="39"/>
      <c r="R44" s="14"/>
      <c r="S44" s="39"/>
      <c r="T44" s="15"/>
      <c r="U44" s="15"/>
      <c r="V44" s="15"/>
      <c r="W44" s="5"/>
    </row>
    <row r="45" spans="1:24" hidden="1">
      <c r="A45" s="31"/>
      <c r="B45" s="30"/>
      <c r="C45" s="40"/>
      <c r="D45" s="23"/>
      <c r="E45" s="41"/>
      <c r="F45" s="30"/>
      <c r="G45" s="40"/>
      <c r="H45" s="30"/>
      <c r="I45" s="40"/>
      <c r="J45" s="23"/>
      <c r="K45" s="41"/>
      <c r="L45" s="14">
        <f>F61+F66+F77</f>
        <v>241</v>
      </c>
      <c r="M45" s="39"/>
      <c r="N45" s="14"/>
      <c r="O45" s="39"/>
      <c r="P45" s="14"/>
      <c r="Q45" s="39"/>
      <c r="R45" s="14"/>
      <c r="S45" s="39"/>
      <c r="T45" s="15"/>
      <c r="U45" s="15"/>
      <c r="V45" s="15"/>
      <c r="W45" s="15"/>
      <c r="X45" s="5"/>
    </row>
    <row r="46" spans="1:24" hidden="1">
      <c r="A46" s="31"/>
      <c r="B46" s="30"/>
      <c r="C46" s="40"/>
      <c r="D46" s="23"/>
      <c r="E46" s="41"/>
      <c r="F46" s="30"/>
      <c r="G46" s="40"/>
      <c r="H46" s="30"/>
      <c r="I46" s="40"/>
      <c r="J46" s="23"/>
      <c r="K46" s="41"/>
      <c r="L46" s="14"/>
      <c r="M46" s="39"/>
      <c r="N46" s="14"/>
      <c r="O46" s="39"/>
      <c r="P46" s="14"/>
      <c r="Q46" s="39"/>
      <c r="R46" s="14"/>
      <c r="S46" s="39"/>
      <c r="T46" s="15"/>
      <c r="U46" s="15"/>
      <c r="V46" s="15"/>
      <c r="W46" s="15"/>
      <c r="X46" s="5"/>
    </row>
    <row r="47" spans="1:24" hidden="1">
      <c r="A47" s="31"/>
      <c r="B47" s="30"/>
      <c r="C47" s="40"/>
      <c r="D47" s="23"/>
      <c r="E47" s="41"/>
      <c r="F47" s="30"/>
      <c r="G47" s="40"/>
      <c r="H47" s="30"/>
      <c r="I47" s="40"/>
      <c r="J47" s="23"/>
      <c r="K47" s="41"/>
      <c r="L47" s="14"/>
      <c r="M47" s="39"/>
      <c r="N47" s="14"/>
      <c r="O47" s="39"/>
      <c r="P47" s="14"/>
      <c r="Q47" s="39"/>
      <c r="R47" s="14"/>
      <c r="S47" s="39"/>
      <c r="T47" s="15"/>
      <c r="U47" s="15"/>
      <c r="V47" s="15"/>
      <c r="W47" s="15"/>
      <c r="X47" s="5"/>
    </row>
    <row r="48" spans="1:24" hidden="1">
      <c r="A48" s="31"/>
      <c r="B48" s="30"/>
      <c r="C48" s="40"/>
      <c r="D48" s="23"/>
      <c r="E48" s="41"/>
      <c r="F48" s="30"/>
      <c r="G48" s="40"/>
      <c r="H48" s="30"/>
      <c r="I48" s="40"/>
      <c r="J48" s="23"/>
      <c r="K48" s="41"/>
      <c r="L48" s="14"/>
      <c r="M48" s="39"/>
      <c r="N48" s="14"/>
      <c r="O48" s="39"/>
      <c r="P48" s="14"/>
      <c r="Q48" s="39"/>
      <c r="R48" s="14"/>
      <c r="S48" s="39"/>
      <c r="T48" s="15"/>
      <c r="U48" s="15"/>
      <c r="V48" s="15"/>
      <c r="W48" s="15"/>
      <c r="X48" s="5"/>
    </row>
    <row r="49" spans="1:24" hidden="1">
      <c r="A49" s="31"/>
      <c r="B49" s="30"/>
      <c r="C49" s="40"/>
      <c r="D49" s="23"/>
      <c r="E49" s="41"/>
      <c r="F49" s="30"/>
      <c r="G49" s="40"/>
      <c r="H49" s="30"/>
      <c r="I49" s="40"/>
      <c r="J49" s="23"/>
      <c r="K49" s="41"/>
      <c r="L49" s="14"/>
      <c r="M49" s="39"/>
      <c r="N49" s="14"/>
      <c r="O49" s="39"/>
      <c r="P49" s="14"/>
      <c r="Q49" s="39"/>
      <c r="R49" s="14"/>
      <c r="S49" s="39"/>
      <c r="T49" s="15"/>
      <c r="U49" s="15"/>
      <c r="V49" s="15"/>
      <c r="W49" s="15"/>
      <c r="X49" s="5"/>
    </row>
    <row r="50" spans="1:24" hidden="1">
      <c r="A50" s="31"/>
      <c r="B50" s="30"/>
      <c r="C50" s="40"/>
      <c r="D50" s="23"/>
      <c r="E50" s="41"/>
      <c r="F50" s="30"/>
      <c r="G50" s="40"/>
      <c r="H50" s="30"/>
      <c r="I50" s="40"/>
      <c r="J50" s="23"/>
      <c r="K50" s="41"/>
      <c r="L50" s="14"/>
      <c r="M50" s="39"/>
      <c r="N50" s="14"/>
      <c r="O50" s="39"/>
      <c r="P50" s="14"/>
      <c r="Q50" s="39"/>
      <c r="R50" s="14"/>
      <c r="S50" s="39"/>
      <c r="T50" s="15"/>
      <c r="U50" s="15"/>
      <c r="V50" s="15"/>
      <c r="W50" s="15"/>
      <c r="X50" s="5"/>
    </row>
    <row r="51" spans="1:24" hidden="1">
      <c r="A51" s="31"/>
      <c r="B51" s="30"/>
      <c r="C51" s="40"/>
      <c r="D51" s="23"/>
      <c r="E51" s="41"/>
      <c r="F51" s="30"/>
      <c r="G51" s="40"/>
      <c r="H51" s="30"/>
      <c r="I51" s="40"/>
      <c r="J51" s="23"/>
      <c r="K51" s="41"/>
      <c r="L51" s="14"/>
      <c r="M51" s="39"/>
      <c r="N51" s="14"/>
      <c r="O51" s="39"/>
      <c r="P51" s="14"/>
      <c r="Q51" s="39"/>
      <c r="R51" s="14"/>
      <c r="S51" s="39"/>
      <c r="T51" s="15"/>
      <c r="U51" s="15"/>
      <c r="V51" s="15"/>
      <c r="W51" s="15"/>
      <c r="X51" s="5"/>
    </row>
    <row r="52" spans="1:24" hidden="1">
      <c r="A52" s="31"/>
      <c r="B52" s="30"/>
      <c r="C52" s="40"/>
      <c r="D52" s="23"/>
      <c r="E52" s="41"/>
      <c r="F52" s="30"/>
      <c r="G52" s="40"/>
      <c r="H52" s="30"/>
      <c r="I52" s="40"/>
      <c r="J52" s="14"/>
      <c r="K52" s="39"/>
      <c r="L52" s="14"/>
      <c r="M52" s="39"/>
      <c r="N52" s="14"/>
      <c r="O52" s="39"/>
      <c r="P52" s="14"/>
      <c r="Q52" s="39"/>
      <c r="R52" s="14"/>
      <c r="S52" s="39"/>
      <c r="T52" s="15"/>
      <c r="U52" s="15"/>
      <c r="V52" s="15"/>
      <c r="W52" s="15"/>
      <c r="X52" s="5"/>
    </row>
    <row r="53" spans="1:24" hidden="1">
      <c r="A53" s="31"/>
      <c r="B53" s="30"/>
      <c r="C53" s="40"/>
      <c r="D53" s="23"/>
      <c r="E53" s="41"/>
      <c r="F53" s="30"/>
      <c r="G53" s="40"/>
      <c r="H53" s="30"/>
      <c r="I53" s="40"/>
      <c r="J53" s="14"/>
      <c r="K53" s="39"/>
      <c r="L53" s="14"/>
      <c r="M53" s="39"/>
      <c r="N53" s="14"/>
      <c r="O53" s="39"/>
      <c r="P53" s="14"/>
      <c r="Q53" s="39"/>
      <c r="R53" s="14"/>
      <c r="S53" s="39"/>
      <c r="T53" s="15"/>
      <c r="U53" s="15"/>
      <c r="V53" s="15"/>
      <c r="W53" s="15"/>
      <c r="X53" s="5"/>
    </row>
    <row r="54" spans="1:24" hidden="1">
      <c r="A54" s="31"/>
      <c r="B54" s="30"/>
      <c r="C54" s="40"/>
      <c r="D54" s="23"/>
      <c r="E54" s="41"/>
      <c r="F54" s="30"/>
      <c r="G54" s="40"/>
      <c r="H54" s="30"/>
      <c r="I54" s="40"/>
      <c r="J54" s="14"/>
      <c r="K54" s="39"/>
      <c r="L54" s="14"/>
      <c r="M54" s="39"/>
      <c r="N54" s="14"/>
      <c r="O54" s="39"/>
      <c r="P54" s="14"/>
      <c r="Q54" s="39"/>
      <c r="R54" s="14"/>
      <c r="S54" s="39"/>
      <c r="T54" s="15"/>
      <c r="U54" s="15"/>
      <c r="V54" s="15"/>
      <c r="W54" s="15"/>
      <c r="X54" s="5"/>
    </row>
    <row r="55" spans="1:24" hidden="1">
      <c r="A55" s="31"/>
      <c r="B55" s="30"/>
      <c r="C55" s="40"/>
      <c r="D55" s="23"/>
      <c r="E55" s="41"/>
      <c r="F55" s="30"/>
      <c r="G55" s="40"/>
      <c r="H55" s="30"/>
      <c r="I55" s="40"/>
      <c r="J55" s="14"/>
      <c r="K55" s="39"/>
      <c r="L55" s="14"/>
      <c r="M55" s="39"/>
      <c r="N55" s="14"/>
      <c r="O55" s="39"/>
      <c r="P55" s="14"/>
      <c r="Q55" s="39"/>
      <c r="R55" s="14"/>
      <c r="S55" s="39"/>
      <c r="T55" s="15"/>
      <c r="U55" s="15"/>
      <c r="V55" s="15"/>
      <c r="W55" s="15"/>
      <c r="X55" s="5"/>
    </row>
    <row r="56" spans="1:24" hidden="1">
      <c r="A56" s="31"/>
      <c r="B56" s="30"/>
      <c r="C56" s="40"/>
      <c r="D56" s="23"/>
      <c r="E56" s="41"/>
      <c r="F56" s="30"/>
      <c r="G56" s="40"/>
      <c r="H56" s="30"/>
      <c r="I56" s="40"/>
      <c r="J56" s="14"/>
      <c r="K56" s="39"/>
      <c r="L56" s="14"/>
      <c r="M56" s="39"/>
      <c r="N56" s="14"/>
      <c r="O56" s="39"/>
      <c r="P56" s="14"/>
      <c r="Q56" s="39"/>
      <c r="R56" s="14"/>
      <c r="S56" s="39"/>
      <c r="T56" s="15"/>
      <c r="U56" s="15"/>
      <c r="V56" s="15"/>
      <c r="W56" s="15"/>
      <c r="X56" s="5"/>
    </row>
    <row r="57" spans="1:24" hidden="1">
      <c r="A57" s="31"/>
      <c r="B57" s="30"/>
      <c r="C57" s="40"/>
      <c r="D57" s="23"/>
      <c r="E57" s="41"/>
      <c r="F57" s="30"/>
      <c r="G57" s="40"/>
      <c r="H57" s="30"/>
      <c r="I57" s="40"/>
      <c r="J57" s="14"/>
      <c r="K57" s="39"/>
      <c r="L57" s="14"/>
      <c r="M57" s="39"/>
      <c r="N57" s="14"/>
      <c r="O57" s="39"/>
      <c r="P57" s="14"/>
      <c r="Q57" s="39"/>
      <c r="R57" s="14"/>
      <c r="S57" s="39"/>
      <c r="T57" s="15"/>
      <c r="U57" s="15"/>
      <c r="V57" s="15"/>
      <c r="W57" s="15"/>
      <c r="X57" s="5"/>
    </row>
    <row r="58" spans="1:24" hidden="1">
      <c r="A58" s="31"/>
      <c r="B58" s="30"/>
      <c r="C58" s="40"/>
      <c r="D58" s="23"/>
      <c r="E58" s="41"/>
      <c r="F58" s="30"/>
      <c r="G58" s="40"/>
      <c r="H58" s="30"/>
      <c r="I58" s="40"/>
      <c r="J58" s="14"/>
      <c r="K58" s="39"/>
      <c r="L58" s="14"/>
      <c r="M58" s="39"/>
      <c r="N58" s="14"/>
      <c r="O58" s="39"/>
      <c r="P58" s="14"/>
      <c r="Q58" s="39"/>
      <c r="R58" s="14"/>
      <c r="S58" s="39"/>
      <c r="T58" s="15"/>
      <c r="U58" s="15"/>
      <c r="V58" s="15"/>
      <c r="W58" s="15"/>
      <c r="X58" s="5"/>
    </row>
    <row r="59" spans="1:24" hidden="1">
      <c r="A59" s="15"/>
      <c r="B59" s="30"/>
      <c r="C59" s="40"/>
      <c r="D59" s="23"/>
      <c r="E59" s="41"/>
      <c r="F59" s="30"/>
      <c r="G59" s="40"/>
      <c r="H59" s="14"/>
      <c r="I59" s="39"/>
      <c r="J59" s="14"/>
      <c r="K59" s="39"/>
      <c r="L59" s="14"/>
      <c r="M59" s="39"/>
      <c r="N59" s="14"/>
      <c r="O59" s="39"/>
      <c r="P59" s="14"/>
      <c r="Q59" s="39"/>
      <c r="R59" s="14"/>
      <c r="S59" s="39"/>
      <c r="T59" s="15"/>
      <c r="U59" s="15"/>
      <c r="V59" s="15"/>
      <c r="W59" s="15"/>
      <c r="X59" s="5"/>
    </row>
    <row r="60" spans="1:24" hidden="1">
      <c r="A60" s="15"/>
      <c r="B60" s="30"/>
      <c r="C60" s="40"/>
      <c r="D60" s="14"/>
      <c r="E60" s="39"/>
      <c r="F60" s="14"/>
      <c r="G60" s="39"/>
      <c r="H60" s="14"/>
      <c r="I60" s="39"/>
      <c r="J60" s="14"/>
      <c r="K60" s="39"/>
      <c r="L60" s="14"/>
      <c r="M60" s="39"/>
      <c r="N60" s="14"/>
      <c r="O60" s="39"/>
      <c r="P60" s="14"/>
      <c r="Q60" s="39"/>
      <c r="R60" s="14"/>
      <c r="S60" s="39"/>
      <c r="T60" s="15"/>
      <c r="U60" s="15"/>
      <c r="V60" s="15"/>
      <c r="W60" s="15"/>
      <c r="X60" s="5"/>
    </row>
    <row r="61" spans="1:24" ht="15" hidden="1">
      <c r="A61" s="54" t="s">
        <v>42</v>
      </c>
      <c r="B61" s="15">
        <v>0</v>
      </c>
      <c r="C61" s="34"/>
      <c r="D61" s="23"/>
      <c r="E61" s="41"/>
      <c r="F61" s="23">
        <f>VLOOKUP(B8,A61:B63,2,FALSE)</f>
        <v>0</v>
      </c>
      <c r="G61" s="41"/>
      <c r="H61" s="23"/>
      <c r="I61" s="41"/>
      <c r="J61" s="23"/>
      <c r="K61" s="41"/>
      <c r="L61" s="14"/>
      <c r="M61" s="39"/>
      <c r="N61" s="14"/>
      <c r="O61" s="39"/>
      <c r="P61" s="14"/>
      <c r="Q61" s="39"/>
      <c r="R61" s="14"/>
      <c r="S61" s="39"/>
      <c r="T61" s="15"/>
      <c r="U61" s="15"/>
      <c r="V61" s="15"/>
      <c r="W61" s="15"/>
      <c r="X61" s="5"/>
    </row>
    <row r="62" spans="1:24" ht="15" hidden="1">
      <c r="A62" s="54" t="s">
        <v>43</v>
      </c>
      <c r="B62" s="15">
        <f>B61+16</f>
        <v>16</v>
      </c>
      <c r="C62" s="34"/>
      <c r="D62" s="23"/>
      <c r="E62" s="41"/>
      <c r="F62" s="23"/>
      <c r="G62" s="41"/>
      <c r="H62" s="23"/>
      <c r="I62" s="41"/>
      <c r="J62" s="14"/>
      <c r="K62" s="39"/>
      <c r="L62" s="14"/>
      <c r="M62" s="39"/>
      <c r="N62" s="14"/>
      <c r="O62" s="39"/>
      <c r="P62" s="14"/>
      <c r="Q62" s="39"/>
      <c r="R62" s="14"/>
      <c r="S62" s="39"/>
      <c r="T62" s="15"/>
      <c r="U62" s="15"/>
      <c r="V62" s="15"/>
      <c r="W62" s="15"/>
      <c r="X62" s="5"/>
    </row>
    <row r="63" spans="1:24" ht="15" hidden="1">
      <c r="A63" s="54" t="s">
        <v>21</v>
      </c>
      <c r="B63" s="15">
        <f t="shared" ref="B63:B64" si="18">B62+16</f>
        <v>32</v>
      </c>
      <c r="C63" s="34"/>
      <c r="D63" s="23"/>
      <c r="E63" s="41"/>
      <c r="F63" s="23"/>
      <c r="G63" s="41"/>
      <c r="H63" s="23"/>
      <c r="I63" s="41"/>
      <c r="J63" s="14"/>
      <c r="K63" s="39"/>
      <c r="L63" s="14"/>
      <c r="M63" s="39"/>
      <c r="N63" s="14"/>
      <c r="O63" s="39"/>
      <c r="P63" s="14"/>
      <c r="Q63" s="39"/>
      <c r="R63" s="14"/>
      <c r="S63" s="39"/>
      <c r="T63" s="15"/>
      <c r="U63" s="15"/>
      <c r="V63" s="15"/>
      <c r="W63" s="15"/>
      <c r="X63" s="5"/>
    </row>
    <row r="64" spans="1:24" ht="15" hidden="1">
      <c r="A64" s="15"/>
      <c r="B64" s="15">
        <f t="shared" si="18"/>
        <v>48</v>
      </c>
      <c r="C64" s="34"/>
      <c r="D64" s="23"/>
      <c r="E64" s="41"/>
      <c r="F64" s="23"/>
      <c r="G64" s="41"/>
      <c r="H64" s="23"/>
      <c r="I64" s="41"/>
      <c r="J64" s="14"/>
      <c r="K64" s="39"/>
      <c r="L64" s="14"/>
      <c r="M64" s="39"/>
      <c r="N64" s="14"/>
      <c r="O64" s="39"/>
      <c r="P64" s="14"/>
      <c r="Q64" s="39"/>
      <c r="R64" s="14"/>
      <c r="S64" s="39"/>
      <c r="T64" s="15"/>
      <c r="U64" s="15"/>
      <c r="V64" s="15"/>
      <c r="W64" s="15"/>
      <c r="X64" s="5"/>
    </row>
    <row r="65" spans="1:24" ht="15" hidden="1">
      <c r="A65" s="15"/>
      <c r="B65" s="15"/>
      <c r="C65" s="34"/>
      <c r="D65" s="14"/>
      <c r="E65" s="39"/>
      <c r="F65" s="14"/>
      <c r="G65" s="39"/>
      <c r="H65" s="14"/>
      <c r="I65" s="39"/>
      <c r="J65" s="14"/>
      <c r="K65" s="39"/>
      <c r="L65" s="14"/>
      <c r="M65" s="39"/>
      <c r="N65" s="14"/>
      <c r="O65" s="39"/>
      <c r="P65" s="14"/>
      <c r="Q65" s="39"/>
      <c r="R65" s="14"/>
      <c r="S65" s="39"/>
      <c r="T65" s="15"/>
      <c r="U65" s="15"/>
      <c r="V65" s="15"/>
      <c r="W65" s="15"/>
      <c r="X65" s="5"/>
    </row>
    <row r="66" spans="1:24" ht="15" hidden="1">
      <c r="A66" s="54" t="s">
        <v>30</v>
      </c>
      <c r="B66" s="15">
        <v>0</v>
      </c>
      <c r="C66" s="34"/>
      <c r="D66" s="23"/>
      <c r="E66" s="41"/>
      <c r="F66" s="23">
        <f>VLOOKUP(B7,A66:B74,2,FALSE)</f>
        <v>96</v>
      </c>
      <c r="G66" s="41"/>
      <c r="H66" s="23"/>
      <c r="I66" s="41"/>
      <c r="J66" s="23"/>
      <c r="K66" s="41"/>
      <c r="L66" s="23"/>
      <c r="M66" s="41"/>
      <c r="N66" s="23"/>
      <c r="O66" s="41"/>
      <c r="P66" s="23"/>
      <c r="Q66" s="41"/>
      <c r="R66" s="23"/>
      <c r="S66" s="41"/>
      <c r="T66" s="15"/>
      <c r="U66" s="15"/>
      <c r="V66" s="15"/>
      <c r="W66" s="15"/>
      <c r="X66" s="5"/>
    </row>
    <row r="67" spans="1:24" ht="15" hidden="1">
      <c r="A67" s="54" t="s">
        <v>31</v>
      </c>
      <c r="B67" s="15">
        <f>B66+48</f>
        <v>48</v>
      </c>
      <c r="C67" s="34"/>
      <c r="D67" s="23"/>
      <c r="E67" s="41"/>
      <c r="F67" s="23"/>
      <c r="G67" s="41"/>
      <c r="H67" s="23"/>
      <c r="I67" s="41"/>
      <c r="J67" s="23"/>
      <c r="K67" s="41"/>
      <c r="L67" s="23"/>
      <c r="M67" s="41"/>
      <c r="N67" s="23"/>
      <c r="O67" s="41"/>
      <c r="P67" s="23"/>
      <c r="Q67" s="41"/>
      <c r="R67" s="23"/>
      <c r="S67" s="41"/>
      <c r="T67" s="15"/>
      <c r="U67" s="15"/>
      <c r="V67" s="15"/>
      <c r="W67" s="15"/>
      <c r="X67" s="5"/>
    </row>
    <row r="68" spans="1:24" ht="15" hidden="1">
      <c r="A68" s="54" t="s">
        <v>21</v>
      </c>
      <c r="B68" s="15">
        <f t="shared" ref="B68:B69" si="19">B67+48</f>
        <v>96</v>
      </c>
      <c r="C68" s="34"/>
      <c r="D68" s="23"/>
      <c r="E68" s="41"/>
      <c r="F68" s="23"/>
      <c r="G68" s="41"/>
      <c r="H68" s="23"/>
      <c r="I68" s="41"/>
      <c r="J68" s="23"/>
      <c r="K68" s="41"/>
      <c r="L68" s="23"/>
      <c r="M68" s="41"/>
      <c r="N68" s="23"/>
      <c r="O68" s="41"/>
      <c r="P68" s="23"/>
      <c r="Q68" s="41"/>
      <c r="R68" s="23"/>
      <c r="S68" s="41"/>
      <c r="T68" s="15"/>
      <c r="U68" s="15"/>
      <c r="V68" s="15"/>
      <c r="W68" s="15"/>
      <c r="X68" s="5"/>
    </row>
    <row r="69" spans="1:24" ht="15" hidden="1">
      <c r="A69" s="15"/>
      <c r="B69" s="15">
        <f t="shared" si="19"/>
        <v>144</v>
      </c>
      <c r="C69" s="34"/>
      <c r="D69" s="23"/>
      <c r="E69" s="41"/>
      <c r="F69" s="23"/>
      <c r="G69" s="41"/>
      <c r="H69" s="23"/>
      <c r="I69" s="41"/>
      <c r="J69" s="23"/>
      <c r="K69" s="41"/>
      <c r="L69" s="23"/>
      <c r="M69" s="41"/>
      <c r="N69" s="23"/>
      <c r="O69" s="41"/>
      <c r="P69" s="23"/>
      <c r="Q69" s="41"/>
      <c r="R69" s="23"/>
      <c r="S69" s="41"/>
      <c r="T69" s="15"/>
      <c r="U69" s="15"/>
      <c r="V69" s="15"/>
      <c r="W69" s="15"/>
      <c r="X69" s="5"/>
    </row>
    <row r="70" spans="1:24" ht="15" hidden="1">
      <c r="A70" s="15"/>
      <c r="B70" s="15"/>
      <c r="C70" s="34"/>
      <c r="D70" s="23"/>
      <c r="E70" s="41"/>
      <c r="F70" s="23"/>
      <c r="G70" s="41"/>
      <c r="H70" s="23"/>
      <c r="I70" s="41"/>
      <c r="J70" s="23"/>
      <c r="K70" s="41"/>
      <c r="L70" s="23"/>
      <c r="M70" s="41"/>
      <c r="N70" s="23"/>
      <c r="O70" s="41"/>
      <c r="P70" s="23"/>
      <c r="Q70" s="41"/>
      <c r="R70" s="23"/>
      <c r="S70" s="41"/>
      <c r="T70" s="15"/>
      <c r="U70" s="15"/>
      <c r="V70" s="15"/>
      <c r="W70" s="15"/>
      <c r="X70" s="5"/>
    </row>
    <row r="71" spans="1:24" ht="15" hidden="1">
      <c r="A71" s="15"/>
      <c r="B71" s="15"/>
      <c r="C71" s="34"/>
      <c r="D71" s="23"/>
      <c r="E71" s="41"/>
      <c r="F71" s="23"/>
      <c r="G71" s="41"/>
      <c r="H71" s="23"/>
      <c r="I71" s="41"/>
      <c r="J71" s="23"/>
      <c r="K71" s="41"/>
      <c r="L71" s="23"/>
      <c r="M71" s="41"/>
      <c r="N71" s="23"/>
      <c r="O71" s="41"/>
      <c r="P71" s="23"/>
      <c r="Q71" s="41"/>
      <c r="R71" s="23"/>
      <c r="S71" s="41"/>
      <c r="T71" s="15"/>
      <c r="U71" s="15"/>
      <c r="V71" s="15"/>
      <c r="W71" s="15"/>
      <c r="X71" s="5"/>
    </row>
    <row r="72" spans="1:24" ht="15" hidden="1">
      <c r="A72" s="54"/>
      <c r="B72" s="15"/>
      <c r="C72" s="34"/>
      <c r="D72" s="23"/>
      <c r="E72" s="41"/>
      <c r="F72" s="23"/>
      <c r="G72" s="41"/>
      <c r="H72" s="23"/>
      <c r="I72" s="41"/>
      <c r="J72" s="23"/>
      <c r="K72" s="41"/>
      <c r="L72" s="23"/>
      <c r="M72" s="41"/>
      <c r="N72" s="23"/>
      <c r="O72" s="41"/>
      <c r="P72" s="23"/>
      <c r="Q72" s="41"/>
      <c r="R72" s="23"/>
      <c r="S72" s="41"/>
      <c r="T72" s="15"/>
      <c r="U72" s="15"/>
      <c r="V72" s="15"/>
      <c r="W72" s="15"/>
      <c r="X72" s="5"/>
    </row>
    <row r="73" spans="1:24" ht="15" hidden="1">
      <c r="A73" s="54"/>
      <c r="B73" s="15"/>
      <c r="C73" s="34"/>
      <c r="D73" s="23"/>
      <c r="E73" s="41"/>
      <c r="F73" s="23"/>
      <c r="G73" s="41"/>
      <c r="H73" s="23"/>
      <c r="I73" s="41"/>
      <c r="J73" s="23"/>
      <c r="K73" s="41"/>
      <c r="L73" s="23"/>
      <c r="M73" s="41"/>
      <c r="N73" s="23"/>
      <c r="O73" s="41"/>
      <c r="P73" s="23"/>
      <c r="Q73" s="41"/>
      <c r="R73" s="23"/>
      <c r="S73" s="41"/>
      <c r="T73" s="15"/>
      <c r="U73" s="15"/>
      <c r="V73" s="15"/>
      <c r="W73" s="15"/>
      <c r="X73" s="5"/>
    </row>
    <row r="74" spans="1:24" ht="15" hidden="1">
      <c r="A74" s="54"/>
      <c r="B74" s="15"/>
      <c r="C74" s="34"/>
      <c r="D74" s="23"/>
      <c r="E74" s="41"/>
      <c r="F74" s="23"/>
      <c r="G74" s="41"/>
      <c r="H74" s="23"/>
      <c r="I74" s="41"/>
      <c r="J74" s="23"/>
      <c r="K74" s="41"/>
      <c r="L74" s="23"/>
      <c r="M74" s="41"/>
      <c r="N74" s="23"/>
      <c r="O74" s="41"/>
      <c r="P74" s="23"/>
      <c r="Q74" s="41"/>
      <c r="R74" s="23"/>
      <c r="S74" s="41"/>
      <c r="T74" s="15"/>
      <c r="U74" s="15"/>
      <c r="V74" s="15"/>
      <c r="W74" s="15"/>
      <c r="X74" s="5"/>
    </row>
    <row r="75" spans="1:24" ht="15" hidden="1">
      <c r="A75" s="15"/>
      <c r="B75" s="15"/>
      <c r="C75" s="34"/>
      <c r="D75" s="23"/>
      <c r="E75" s="41"/>
      <c r="F75" s="23"/>
      <c r="G75" s="41"/>
      <c r="H75" s="23"/>
      <c r="I75" s="41"/>
      <c r="J75" s="14"/>
      <c r="K75" s="39"/>
      <c r="L75" s="14"/>
      <c r="M75" s="39"/>
      <c r="N75" s="14"/>
      <c r="O75" s="39"/>
      <c r="P75" s="14"/>
      <c r="Q75" s="39"/>
      <c r="R75" s="14"/>
      <c r="S75" s="39"/>
      <c r="T75" s="15"/>
      <c r="U75" s="15"/>
      <c r="V75" s="15"/>
      <c r="W75" s="15"/>
      <c r="X75" s="5"/>
    </row>
    <row r="76" spans="1:24" hidden="1">
      <c r="A76" s="15"/>
      <c r="B76" s="23"/>
      <c r="C76" s="41"/>
      <c r="D76" s="14"/>
      <c r="E76" s="39"/>
      <c r="F76" s="14"/>
      <c r="G76" s="39"/>
      <c r="H76" s="14"/>
      <c r="I76" s="39"/>
      <c r="J76" s="14"/>
      <c r="K76" s="39"/>
      <c r="L76" s="47"/>
      <c r="M76" s="39"/>
      <c r="N76" s="14"/>
      <c r="O76" s="39"/>
      <c r="P76" s="14"/>
      <c r="Q76" s="39"/>
      <c r="R76" s="14"/>
      <c r="S76" s="39"/>
      <c r="T76" s="15"/>
      <c r="U76" s="15"/>
      <c r="V76" s="15"/>
      <c r="W76" s="5"/>
    </row>
    <row r="77" spans="1:24" hidden="1">
      <c r="A77" s="47" t="s">
        <v>23</v>
      </c>
      <c r="B77" s="23">
        <v>1</v>
      </c>
      <c r="C77" s="41"/>
      <c r="D77" s="14"/>
      <c r="E77" s="39"/>
      <c r="F77" s="14">
        <f>VLOOKUP(B6,A77:B79,2,FALSE)</f>
        <v>145</v>
      </c>
      <c r="G77" s="39"/>
      <c r="H77" s="14"/>
      <c r="I77" s="39"/>
      <c r="J77" s="14"/>
      <c r="K77" s="39"/>
      <c r="L77" s="47"/>
      <c r="M77" s="39"/>
      <c r="N77" s="14"/>
      <c r="O77" s="39"/>
      <c r="P77" s="14"/>
      <c r="Q77" s="39"/>
      <c r="R77" s="14"/>
      <c r="S77" s="39"/>
      <c r="T77" s="15"/>
      <c r="U77" s="15"/>
      <c r="V77" s="15"/>
      <c r="W77" s="5"/>
    </row>
    <row r="78" spans="1:24" hidden="1">
      <c r="A78" s="47" t="s">
        <v>24</v>
      </c>
      <c r="B78" s="23">
        <f>B77+144</f>
        <v>145</v>
      </c>
      <c r="C78" s="41"/>
      <c r="D78" s="14"/>
      <c r="E78" s="39"/>
      <c r="F78" s="14"/>
      <c r="G78" s="39"/>
      <c r="H78" s="14"/>
      <c r="I78" s="39"/>
      <c r="J78" s="14"/>
      <c r="K78" s="39"/>
      <c r="L78" s="47"/>
      <c r="M78" s="39"/>
      <c r="N78" s="14"/>
      <c r="O78" s="39"/>
      <c r="P78" s="14"/>
      <c r="Q78" s="39"/>
      <c r="R78" s="14"/>
      <c r="S78" s="39"/>
      <c r="T78" s="15"/>
      <c r="U78" s="15"/>
      <c r="V78" s="15"/>
      <c r="W78" s="5"/>
    </row>
    <row r="79" spans="1:24" hidden="1">
      <c r="A79" s="47" t="s">
        <v>25</v>
      </c>
      <c r="B79" s="23">
        <f t="shared" ref="B79:B80" si="20">B78+144</f>
        <v>289</v>
      </c>
      <c r="C79" s="41"/>
      <c r="D79" s="14"/>
      <c r="E79" s="39"/>
      <c r="F79" s="14"/>
      <c r="G79" s="39"/>
      <c r="H79" s="14"/>
      <c r="I79" s="39"/>
      <c r="J79" s="14"/>
      <c r="K79" s="39"/>
      <c r="M79" s="39"/>
      <c r="N79" s="14"/>
      <c r="O79" s="39"/>
      <c r="P79" s="14"/>
      <c r="Q79" s="39"/>
      <c r="R79" s="14"/>
      <c r="S79" s="39"/>
      <c r="T79" s="15"/>
      <c r="U79" s="15"/>
      <c r="V79" s="15"/>
      <c r="W79" s="5"/>
    </row>
    <row r="80" spans="1:24" hidden="1">
      <c r="A80" s="15"/>
      <c r="B80" s="23">
        <f t="shared" si="20"/>
        <v>433</v>
      </c>
      <c r="C80" s="41"/>
      <c r="D80" s="14"/>
      <c r="E80" s="39"/>
      <c r="F80" s="14"/>
      <c r="G80" s="39"/>
      <c r="H80" s="14"/>
      <c r="I80" s="39"/>
      <c r="J80" s="14"/>
      <c r="K80" s="39"/>
      <c r="L80" s="14"/>
      <c r="M80" s="39"/>
      <c r="N80" s="14"/>
      <c r="O80" s="39"/>
      <c r="P80" s="14"/>
      <c r="Q80" s="39"/>
      <c r="R80" s="14"/>
      <c r="S80" s="39"/>
      <c r="T80" s="15"/>
      <c r="U80" s="15"/>
      <c r="V80" s="15"/>
      <c r="W80" s="5"/>
    </row>
    <row r="81" spans="1:23" hidden="1">
      <c r="A81" s="15"/>
      <c r="B81" s="23"/>
      <c r="C81" s="41"/>
      <c r="D81" s="14"/>
      <c r="E81" s="39"/>
      <c r="F81" s="14"/>
      <c r="G81" s="39"/>
      <c r="H81" s="14"/>
      <c r="I81" s="39"/>
      <c r="J81" s="14"/>
      <c r="K81" s="39"/>
      <c r="L81" s="14"/>
      <c r="M81" s="39"/>
      <c r="N81" s="14"/>
      <c r="O81" s="39"/>
      <c r="P81" s="14"/>
      <c r="Q81" s="39"/>
      <c r="R81" s="14"/>
      <c r="S81" s="39"/>
      <c r="T81" s="15"/>
      <c r="U81" s="15"/>
    </row>
    <row r="82" spans="1:23" hidden="1">
      <c r="A82" s="15"/>
      <c r="B82" s="23">
        <v>1</v>
      </c>
      <c r="C82" s="23">
        <v>2</v>
      </c>
      <c r="D82" s="23">
        <v>3</v>
      </c>
      <c r="E82" s="23">
        <v>4</v>
      </c>
      <c r="F82" s="23">
        <v>5</v>
      </c>
      <c r="G82" s="23">
        <v>6</v>
      </c>
      <c r="H82" s="23">
        <v>7</v>
      </c>
      <c r="I82" s="23">
        <v>8</v>
      </c>
      <c r="J82" s="23">
        <v>9</v>
      </c>
      <c r="K82" s="23">
        <v>10</v>
      </c>
      <c r="L82" s="23">
        <v>11</v>
      </c>
      <c r="M82" s="23">
        <v>12</v>
      </c>
      <c r="N82" s="23">
        <v>13</v>
      </c>
      <c r="O82" s="23">
        <v>14</v>
      </c>
      <c r="P82" s="23">
        <v>15</v>
      </c>
      <c r="Q82" s="23">
        <v>16</v>
      </c>
      <c r="R82" s="23">
        <v>17</v>
      </c>
      <c r="S82" s="23">
        <v>18</v>
      </c>
      <c r="T82" s="15"/>
      <c r="U82" s="15"/>
    </row>
    <row r="83" spans="1:23" ht="24.95" hidden="1" customHeight="1">
      <c r="A83" s="19"/>
      <c r="B83" s="84" t="s">
        <v>11</v>
      </c>
      <c r="C83" s="84"/>
      <c r="D83" s="84" t="s">
        <v>12</v>
      </c>
      <c r="E83" s="84"/>
      <c r="F83" s="84" t="s">
        <v>13</v>
      </c>
      <c r="G83" s="84"/>
      <c r="H83" s="84" t="s">
        <v>14</v>
      </c>
      <c r="I83" s="84"/>
      <c r="J83" s="84" t="s">
        <v>15</v>
      </c>
      <c r="K83" s="84"/>
      <c r="L83" s="84" t="s">
        <v>16</v>
      </c>
      <c r="M83" s="84"/>
      <c r="N83" s="84" t="s">
        <v>17</v>
      </c>
      <c r="O83" s="84"/>
      <c r="P83" s="84" t="s">
        <v>18</v>
      </c>
      <c r="Q83" s="84"/>
      <c r="R83" s="84" t="s">
        <v>10</v>
      </c>
      <c r="S83" s="84"/>
      <c r="T83" s="15"/>
      <c r="U83" s="15"/>
      <c r="V83"/>
    </row>
    <row r="84" spans="1:23" hidden="1">
      <c r="A84" s="20"/>
      <c r="B84" s="29" t="str">
        <f>IF($B$6="Employees ('000)","'000","$")</f>
        <v>$</v>
      </c>
      <c r="C84" s="36"/>
      <c r="D84" s="29" t="str">
        <f>IF($B$6="Employees ('000)","'000","$")</f>
        <v>$</v>
      </c>
      <c r="E84" s="36"/>
      <c r="F84" s="29" t="str">
        <f>IF($B$6="Employees ('000)","'000","$")</f>
        <v>$</v>
      </c>
      <c r="G84" s="36"/>
      <c r="H84" s="29" t="str">
        <f>IF($B$6="Employees ('000)","'000","$")</f>
        <v>$</v>
      </c>
      <c r="I84" s="36"/>
      <c r="J84" s="29" t="str">
        <f>IF($B$6="Employees ('000)","'000","$")</f>
        <v>$</v>
      </c>
      <c r="K84" s="36"/>
      <c r="L84" s="29" t="str">
        <f>IF($B$6="Employees ('000)","'000","$")</f>
        <v>$</v>
      </c>
      <c r="M84" s="36"/>
      <c r="N84" s="29" t="str">
        <f>IF($B$6="Employees ('000)","'000","$")</f>
        <v>$</v>
      </c>
      <c r="O84" s="36"/>
      <c r="P84" s="29" t="str">
        <f>IF($B$6="Employees ('000)","'000","$")</f>
        <v>$</v>
      </c>
      <c r="Q84" s="36"/>
      <c r="R84" s="29" t="str">
        <f>IF($B$6="Employees ('000)","'000","$")</f>
        <v>$</v>
      </c>
      <c r="S84" s="36"/>
      <c r="T84" s="15"/>
      <c r="U84" s="15"/>
      <c r="V84" s="15"/>
      <c r="W84" s="15"/>
    </row>
    <row r="85" spans="1:23" ht="12.75" hidden="1" customHeight="1">
      <c r="A85" s="20"/>
      <c r="B85" s="27"/>
      <c r="C85" s="37"/>
      <c r="D85" s="26"/>
      <c r="E85" s="26"/>
      <c r="F85" s="27"/>
      <c r="G85" s="37"/>
      <c r="H85" s="26"/>
      <c r="I85" s="26"/>
      <c r="J85" s="26"/>
      <c r="K85" s="26"/>
      <c r="L85" s="27"/>
      <c r="M85" s="37"/>
      <c r="N85" s="26"/>
      <c r="O85" s="32"/>
      <c r="P85" s="32"/>
      <c r="Q85" s="32"/>
      <c r="R85" s="27"/>
      <c r="S85" s="26"/>
      <c r="T85" s="15"/>
      <c r="U85" s="15"/>
      <c r="V85" s="15"/>
      <c r="W85" s="15"/>
    </row>
    <row r="86" spans="1:23" ht="12.75" hidden="1" customHeight="1">
      <c r="A86" s="61">
        <v>38200</v>
      </c>
      <c r="B86" s="28" cm="1">
        <f t="array" ref="B86">INDEX('Data 1'!$E$8:$V$439,'Table 1'!$T86,'Table 1'!B$82)</f>
        <v>800</v>
      </c>
      <c r="C86" s="28" cm="1">
        <f t="array" ref="C86">INDEX('Data 1'!$E$8:$V$439,'Table 1'!$T86,'Table 1'!C$82)</f>
        <v>1.6</v>
      </c>
      <c r="D86" s="28" cm="1">
        <f t="array" ref="D86">INDEX('Data 1'!$E$8:$V$439,'Table 1'!$T86,'Table 1'!D$82)</f>
        <v>780</v>
      </c>
      <c r="E86" s="28" cm="1">
        <f t="array" ref="E86">INDEX('Data 1'!$E$8:$V$439,'Table 1'!$T86,'Table 1'!E$82)</f>
        <v>1.6</v>
      </c>
      <c r="F86" s="28" cm="1">
        <f t="array" ref="F86">INDEX('Data 1'!$E$8:$V$439,'Table 1'!$T86,'Table 1'!F$82)</f>
        <v>800</v>
      </c>
      <c r="G86" s="28" cm="1">
        <f t="array" ref="G86">INDEX('Data 1'!$E$8:$V$439,'Table 1'!$T86,'Table 1'!G$82)</f>
        <v>1.9</v>
      </c>
      <c r="H86" s="28" cm="1">
        <f t="array" ref="H86">INDEX('Data 1'!$E$8:$V$439,'Table 1'!$T86,'Table 1'!H$82)</f>
        <v>720</v>
      </c>
      <c r="I86" s="28" cm="1">
        <f t="array" ref="I86">INDEX('Data 1'!$E$8:$V$439,'Table 1'!$T86,'Table 1'!I$82)</f>
        <v>1.8</v>
      </c>
      <c r="J86" s="28" cm="1">
        <f t="array" ref="J86">INDEX('Data 1'!$E$8:$V$439,'Table 1'!$T86,'Table 1'!J$82)</f>
        <v>800</v>
      </c>
      <c r="K86" s="28" cm="1">
        <f t="array" ref="K86">INDEX('Data 1'!$E$8:$V$439,'Table 1'!$T86,'Table 1'!K$82)</f>
        <v>2.2000000000000002</v>
      </c>
      <c r="L86" s="28" cm="1">
        <f t="array" ref="L86">INDEX('Data 1'!$E$8:$V$439,'Table 1'!$T86,'Table 1'!L$82)</f>
        <v>716</v>
      </c>
      <c r="M86" s="28" cm="1">
        <f t="array" ref="M86">INDEX('Data 1'!$E$8:$V$439,'Table 1'!$T86,'Table 1'!M$82)</f>
        <v>2.8</v>
      </c>
      <c r="N86" s="28" cm="1">
        <f t="array" ref="N86">INDEX('Data 1'!$E$8:$V$439,'Table 1'!$T86,'Table 1'!N$82)</f>
        <v>942</v>
      </c>
      <c r="O86" s="28" cm="1">
        <f t="array" ref="O86">INDEX('Data 1'!$E$8:$V$439,'Table 1'!$T86,'Table 1'!O$82)</f>
        <v>5.5</v>
      </c>
      <c r="P86" s="28" cm="1">
        <f t="array" ref="P86">INDEX('Data 1'!$E$8:$V$439,'Table 1'!$T86,'Table 1'!P$82)</f>
        <v>875</v>
      </c>
      <c r="Q86" s="28" cm="1">
        <f t="array" ref="Q86">INDEX('Data 1'!$E$8:$V$439,'Table 1'!$T86,'Table 1'!Q$82)</f>
        <v>2.4</v>
      </c>
      <c r="R86" s="28" cm="1">
        <f t="array" ref="R86">INDEX('Data 1'!$E$8:$V$439,'Table 1'!$T86,'Table 1'!R$82)</f>
        <v>800</v>
      </c>
      <c r="S86" s="28" cm="1">
        <f t="array" ref="S86">INDEX('Data 1'!$E$8:$V$439,'Table 1'!$T86,'Table 1'!S$82)</f>
        <v>0.4</v>
      </c>
      <c r="T86" s="46">
        <f>L45</f>
        <v>241</v>
      </c>
      <c r="U86" s="15"/>
      <c r="V86" s="15"/>
      <c r="W86" s="15"/>
    </row>
    <row r="87" spans="1:23" ht="12.75" hidden="1" customHeight="1">
      <c r="A87" s="61">
        <v>38565</v>
      </c>
      <c r="B87" s="28" cm="1">
        <f t="array" ref="B87">INDEX('Data 1'!$E$8:$V$439,'Table 1'!$T87,'Table 1'!B$82)</f>
        <v>817</v>
      </c>
      <c r="C87" s="28" cm="1">
        <f t="array" ref="C87">INDEX('Data 1'!$E$8:$V$439,'Table 1'!$T87,'Table 1'!C$82)</f>
        <v>2.2000000000000002</v>
      </c>
      <c r="D87" s="28" cm="1">
        <f t="array" ref="D87">INDEX('Data 1'!$E$8:$V$439,'Table 1'!$T87,'Table 1'!D$82)</f>
        <v>831.78300000000002</v>
      </c>
      <c r="E87" s="28" cm="1">
        <f t="array" ref="E87">INDEX('Data 1'!$E$8:$V$439,'Table 1'!$T87,'Table 1'!E$82)</f>
        <v>1.9</v>
      </c>
      <c r="F87" s="28" cm="1">
        <f t="array" ref="F87">INDEX('Data 1'!$E$8:$V$439,'Table 1'!$T87,'Table 1'!F$82)</f>
        <v>833.822</v>
      </c>
      <c r="G87" s="28" cm="1">
        <f t="array" ref="G87">INDEX('Data 1'!$E$8:$V$439,'Table 1'!$T87,'Table 1'!G$82)</f>
        <v>2.2999999999999998</v>
      </c>
      <c r="H87" s="28" cm="1">
        <f t="array" ref="H87">INDEX('Data 1'!$E$8:$V$439,'Table 1'!$T87,'Table 1'!H$82)</f>
        <v>784</v>
      </c>
      <c r="I87" s="28" cm="1">
        <f t="array" ref="I87">INDEX('Data 1'!$E$8:$V$439,'Table 1'!$T87,'Table 1'!I$82)</f>
        <v>1.9</v>
      </c>
      <c r="J87" s="28" cm="1">
        <f t="array" ref="J87">INDEX('Data 1'!$E$8:$V$439,'Table 1'!$T87,'Table 1'!J$82)</f>
        <v>850</v>
      </c>
      <c r="K87" s="28" cm="1">
        <f t="array" ref="K87">INDEX('Data 1'!$E$8:$V$439,'Table 1'!$T87,'Table 1'!K$82)</f>
        <v>3</v>
      </c>
      <c r="L87" s="28" cm="1">
        <f t="array" ref="L87">INDEX('Data 1'!$E$8:$V$439,'Table 1'!$T87,'Table 1'!L$82)</f>
        <v>750</v>
      </c>
      <c r="M87" s="28" cm="1">
        <f t="array" ref="M87">INDEX('Data 1'!$E$8:$V$439,'Table 1'!$T87,'Table 1'!M$82)</f>
        <v>3.4</v>
      </c>
      <c r="N87" s="28" cm="1">
        <f t="array" ref="N87">INDEX('Data 1'!$E$8:$V$439,'Table 1'!$T87,'Table 1'!N$82)</f>
        <v>975</v>
      </c>
      <c r="O87" s="28" cm="1">
        <f t="array" ref="O87">INDEX('Data 1'!$E$8:$V$439,'Table 1'!$T87,'Table 1'!O$82)</f>
        <v>3.9</v>
      </c>
      <c r="P87" s="28" cm="1">
        <f t="array" ref="P87">INDEX('Data 1'!$E$8:$V$439,'Table 1'!$T87,'Table 1'!P$82)</f>
        <v>1000</v>
      </c>
      <c r="Q87" s="28" cm="1">
        <f t="array" ref="Q87">INDEX('Data 1'!$E$8:$V$439,'Table 1'!$T87,'Table 1'!Q$82)</f>
        <v>2.8</v>
      </c>
      <c r="R87" s="28" cm="1">
        <f t="array" ref="R87">INDEX('Data 1'!$E$8:$V$439,'Table 1'!$T87,'Table 1'!R$82)</f>
        <v>825</v>
      </c>
      <c r="S87" s="28" cm="1">
        <f t="array" ref="S87">INDEX('Data 1'!$E$8:$V$439,'Table 1'!$T87,'Table 1'!S$82)</f>
        <v>1.5</v>
      </c>
      <c r="T87" s="46">
        <f>T86+1</f>
        <v>242</v>
      </c>
      <c r="U87" s="15"/>
      <c r="V87" s="15"/>
      <c r="W87" s="15"/>
    </row>
    <row r="88" spans="1:23" ht="12.75" hidden="1" customHeight="1">
      <c r="A88" s="61">
        <v>38930</v>
      </c>
      <c r="B88" s="28" cm="1">
        <f t="array" ref="B88">INDEX('Data 1'!$E$8:$V$439,'Table 1'!$T88,'Table 1'!B$82)</f>
        <v>870</v>
      </c>
      <c r="C88" s="28" cm="1">
        <f t="array" ref="C88">INDEX('Data 1'!$E$8:$V$439,'Table 1'!$T88,'Table 1'!C$82)</f>
        <v>1.5</v>
      </c>
      <c r="D88" s="28" cm="1">
        <f t="array" ref="D88">INDEX('Data 1'!$E$8:$V$439,'Table 1'!$T88,'Table 1'!D$82)</f>
        <v>850</v>
      </c>
      <c r="E88" s="28" cm="1">
        <f t="array" ref="E88">INDEX('Data 1'!$E$8:$V$439,'Table 1'!$T88,'Table 1'!E$82)</f>
        <v>2.8</v>
      </c>
      <c r="F88" s="28" cm="1">
        <f t="array" ref="F88">INDEX('Data 1'!$E$8:$V$439,'Table 1'!$T88,'Table 1'!F$82)</f>
        <v>875</v>
      </c>
      <c r="G88" s="28" cm="1">
        <f t="array" ref="G88">INDEX('Data 1'!$E$8:$V$439,'Table 1'!$T88,'Table 1'!G$82)</f>
        <v>1.7</v>
      </c>
      <c r="H88" s="28" cm="1">
        <f t="array" ref="H88">INDEX('Data 1'!$E$8:$V$439,'Table 1'!$T88,'Table 1'!H$82)</f>
        <v>800</v>
      </c>
      <c r="I88" s="28" cm="1">
        <f t="array" ref="I88">INDEX('Data 1'!$E$8:$V$439,'Table 1'!$T88,'Table 1'!I$82)</f>
        <v>2.2000000000000002</v>
      </c>
      <c r="J88" s="28" cm="1">
        <f t="array" ref="J88">INDEX('Data 1'!$E$8:$V$439,'Table 1'!$T88,'Table 1'!J$82)</f>
        <v>860</v>
      </c>
      <c r="K88" s="28" cm="1">
        <f t="array" ref="K88">INDEX('Data 1'!$E$8:$V$439,'Table 1'!$T88,'Table 1'!K$82)</f>
        <v>3</v>
      </c>
      <c r="L88" s="28" cm="1">
        <f t="array" ref="L88">INDEX('Data 1'!$E$8:$V$439,'Table 1'!$T88,'Table 1'!L$82)</f>
        <v>780.42200000000003</v>
      </c>
      <c r="M88" s="28" cm="1">
        <f t="array" ref="M88">INDEX('Data 1'!$E$8:$V$439,'Table 1'!$T88,'Table 1'!M$82)</f>
        <v>5.4</v>
      </c>
      <c r="N88" s="28" cm="1">
        <f t="array" ref="N88">INDEX('Data 1'!$E$8:$V$439,'Table 1'!$T88,'Table 1'!N$82)</f>
        <v>900</v>
      </c>
      <c r="O88" s="28" cm="1">
        <f t="array" ref="O88">INDEX('Data 1'!$E$8:$V$439,'Table 1'!$T88,'Table 1'!O$82)</f>
        <v>7.9</v>
      </c>
      <c r="P88" s="28" cm="1">
        <f t="array" ref="P88">INDEX('Data 1'!$E$8:$V$439,'Table 1'!$T88,'Table 1'!P$82)</f>
        <v>1100</v>
      </c>
      <c r="Q88" s="28" cm="1">
        <f t="array" ref="Q88">INDEX('Data 1'!$E$8:$V$439,'Table 1'!$T88,'Table 1'!Q$82)</f>
        <v>3.8</v>
      </c>
      <c r="R88" s="28" cm="1">
        <f t="array" ref="R88">INDEX('Data 1'!$E$8:$V$439,'Table 1'!$T88,'Table 1'!R$82)</f>
        <v>860</v>
      </c>
      <c r="S88" s="28" cm="1">
        <f t="array" ref="S88">INDEX('Data 1'!$E$8:$V$439,'Table 1'!$T88,'Table 1'!S$82)</f>
        <v>0.7</v>
      </c>
      <c r="T88" s="46">
        <f t="shared" ref="T88:T96" si="21">T87+1</f>
        <v>243</v>
      </c>
      <c r="U88" s="15"/>
      <c r="V88" s="15"/>
      <c r="W88" s="15"/>
    </row>
    <row r="89" spans="1:23" ht="12.75" hidden="1" customHeight="1">
      <c r="A89" s="61">
        <v>39295</v>
      </c>
      <c r="B89" s="28" cm="1">
        <f t="array" ref="B89">INDEX('Data 1'!$E$8:$V$439,'Table 1'!$T89,'Table 1'!B$82)</f>
        <v>1000</v>
      </c>
      <c r="C89" s="28" cm="1">
        <f t="array" ref="C89">INDEX('Data 1'!$E$8:$V$439,'Table 1'!$T89,'Table 1'!C$82)</f>
        <v>2.2999999999999998</v>
      </c>
      <c r="D89" s="28" cm="1">
        <f t="array" ref="D89">INDEX('Data 1'!$E$8:$V$439,'Table 1'!$T89,'Table 1'!D$82)</f>
        <v>900</v>
      </c>
      <c r="E89" s="28" cm="1">
        <f t="array" ref="E89">INDEX('Data 1'!$E$8:$V$439,'Table 1'!$T89,'Table 1'!E$82)</f>
        <v>1.3</v>
      </c>
      <c r="F89" s="28" cm="1">
        <f t="array" ref="F89">INDEX('Data 1'!$E$8:$V$439,'Table 1'!$T89,'Table 1'!F$82)</f>
        <v>923</v>
      </c>
      <c r="G89" s="28" cm="1">
        <f t="array" ref="G89">INDEX('Data 1'!$E$8:$V$439,'Table 1'!$T89,'Table 1'!G$82)</f>
        <v>1.7</v>
      </c>
      <c r="H89" s="28" cm="1">
        <f t="array" ref="H89">INDEX('Data 1'!$E$8:$V$439,'Table 1'!$T89,'Table 1'!H$82)</f>
        <v>875</v>
      </c>
      <c r="I89" s="28" cm="1">
        <f t="array" ref="I89">INDEX('Data 1'!$E$8:$V$439,'Table 1'!$T89,'Table 1'!I$82)</f>
        <v>3.7</v>
      </c>
      <c r="J89" s="28" cm="1">
        <f t="array" ref="J89">INDEX('Data 1'!$E$8:$V$439,'Table 1'!$T89,'Table 1'!J$82)</f>
        <v>900</v>
      </c>
      <c r="K89" s="28" cm="1">
        <f t="array" ref="K89">INDEX('Data 1'!$E$8:$V$439,'Table 1'!$T89,'Table 1'!K$82)</f>
        <v>2.8</v>
      </c>
      <c r="L89" s="28" cm="1">
        <f t="array" ref="L89">INDEX('Data 1'!$E$8:$V$439,'Table 1'!$T89,'Table 1'!L$82)</f>
        <v>827.61900000000003</v>
      </c>
      <c r="M89" s="28" cm="1">
        <f t="array" ref="M89">INDEX('Data 1'!$E$8:$V$439,'Table 1'!$T89,'Table 1'!M$82)</f>
        <v>3.6</v>
      </c>
      <c r="N89" s="28" cm="1">
        <f t="array" ref="N89">INDEX('Data 1'!$E$8:$V$439,'Table 1'!$T89,'Table 1'!N$82)</f>
        <v>1000</v>
      </c>
      <c r="O89" s="28" cm="1">
        <f t="array" ref="O89">INDEX('Data 1'!$E$8:$V$439,'Table 1'!$T89,'Table 1'!O$82)</f>
        <v>4.2</v>
      </c>
      <c r="P89" s="28" cm="1">
        <f t="array" ref="P89">INDEX('Data 1'!$E$8:$V$439,'Table 1'!$T89,'Table 1'!P$82)</f>
        <v>1199.634</v>
      </c>
      <c r="Q89" s="28" cm="1">
        <f t="array" ref="Q89">INDEX('Data 1'!$E$8:$V$439,'Table 1'!$T89,'Table 1'!Q$82)</f>
        <v>2.6</v>
      </c>
      <c r="R89" s="28" cm="1">
        <f t="array" ref="R89">INDEX('Data 1'!$E$8:$V$439,'Table 1'!$T89,'Table 1'!R$82)</f>
        <v>925</v>
      </c>
      <c r="S89" s="28" cm="1">
        <f t="array" ref="S89">INDEX('Data 1'!$E$8:$V$439,'Table 1'!$T89,'Table 1'!S$82)</f>
        <v>1.5</v>
      </c>
      <c r="T89" s="46">
        <f t="shared" si="21"/>
        <v>244</v>
      </c>
      <c r="U89" s="15"/>
      <c r="V89" s="15"/>
      <c r="W89" s="15"/>
    </row>
    <row r="90" spans="1:23" ht="12.75" hidden="1" customHeight="1">
      <c r="A90" s="61">
        <v>39661</v>
      </c>
      <c r="B90" s="28" cm="1">
        <f t="array" ref="B90">INDEX('Data 1'!$E$8:$V$439,'Table 1'!$T90,'Table 1'!B$82)</f>
        <v>966.32399999999996</v>
      </c>
      <c r="C90" s="28" cm="1">
        <f t="array" ref="C90">INDEX('Data 1'!$E$8:$V$439,'Table 1'!$T90,'Table 1'!C$82)</f>
        <v>2.1</v>
      </c>
      <c r="D90" s="28" cm="1">
        <f t="array" ref="D90">INDEX('Data 1'!$E$8:$V$439,'Table 1'!$T90,'Table 1'!D$82)</f>
        <v>900</v>
      </c>
      <c r="E90" s="28" cm="1">
        <f t="array" ref="E90">INDEX('Data 1'!$E$8:$V$439,'Table 1'!$T90,'Table 1'!E$82)</f>
        <v>1.6</v>
      </c>
      <c r="F90" s="28" cm="1">
        <f t="array" ref="F90">INDEX('Data 1'!$E$8:$V$439,'Table 1'!$T90,'Table 1'!F$82)</f>
        <v>985</v>
      </c>
      <c r="G90" s="28" cm="1">
        <f t="array" ref="G90">INDEX('Data 1'!$E$8:$V$439,'Table 1'!$T90,'Table 1'!G$82)</f>
        <v>1.8</v>
      </c>
      <c r="H90" s="28" cm="1">
        <f t="array" ref="H90">INDEX('Data 1'!$E$8:$V$439,'Table 1'!$T90,'Table 1'!H$82)</f>
        <v>900</v>
      </c>
      <c r="I90" s="28" cm="1">
        <f t="array" ref="I90">INDEX('Data 1'!$E$8:$V$439,'Table 1'!$T90,'Table 1'!I$82)</f>
        <v>3.2</v>
      </c>
      <c r="J90" s="28" cm="1">
        <f t="array" ref="J90">INDEX('Data 1'!$E$8:$V$439,'Table 1'!$T90,'Table 1'!J$82)</f>
        <v>1001.173</v>
      </c>
      <c r="K90" s="28" cm="1">
        <f t="array" ref="K90">INDEX('Data 1'!$E$8:$V$439,'Table 1'!$T90,'Table 1'!K$82)</f>
        <v>3.1</v>
      </c>
      <c r="L90" s="28" cm="1">
        <f t="array" ref="L90">INDEX('Data 1'!$E$8:$V$439,'Table 1'!$T90,'Table 1'!L$82)</f>
        <v>867.43</v>
      </c>
      <c r="M90" s="28" cm="1">
        <f t="array" ref="M90">INDEX('Data 1'!$E$8:$V$439,'Table 1'!$T90,'Table 1'!M$82)</f>
        <v>5.2</v>
      </c>
      <c r="N90" s="28" cm="1">
        <f t="array" ref="N90">INDEX('Data 1'!$E$8:$V$439,'Table 1'!$T90,'Table 1'!N$82)</f>
        <v>1120.6679999999999</v>
      </c>
      <c r="O90" s="28" cm="1">
        <f t="array" ref="O90">INDEX('Data 1'!$E$8:$V$439,'Table 1'!$T90,'Table 1'!O$82)</f>
        <v>8.3000000000000007</v>
      </c>
      <c r="P90" s="28" cm="1">
        <f t="array" ref="P90">INDEX('Data 1'!$E$8:$V$439,'Table 1'!$T90,'Table 1'!P$82)</f>
        <v>1250</v>
      </c>
      <c r="Q90" s="28" cm="1">
        <f t="array" ref="Q90">INDEX('Data 1'!$E$8:$V$439,'Table 1'!$T90,'Table 1'!Q$82)</f>
        <v>6</v>
      </c>
      <c r="R90" s="28" cm="1">
        <f t="array" ref="R90">INDEX('Data 1'!$E$8:$V$439,'Table 1'!$T90,'Table 1'!R$82)</f>
        <v>950</v>
      </c>
      <c r="S90" s="28" cm="1">
        <f t="array" ref="S90">INDEX('Data 1'!$E$8:$V$439,'Table 1'!$T90,'Table 1'!S$82)</f>
        <v>1.7</v>
      </c>
      <c r="T90" s="46">
        <f t="shared" si="21"/>
        <v>245</v>
      </c>
      <c r="U90" s="15"/>
      <c r="V90" s="15"/>
      <c r="W90" s="15"/>
    </row>
    <row r="91" spans="1:23" ht="12.75" hidden="1" customHeight="1">
      <c r="A91" s="61">
        <v>40026</v>
      </c>
      <c r="B91" s="28" cm="1">
        <f t="array" ref="B91">INDEX('Data 1'!$E$8:$V$439,'Table 1'!$T91,'Table 1'!B$82)</f>
        <v>1050</v>
      </c>
      <c r="C91" s="28" cm="1">
        <f t="array" ref="C91">INDEX('Data 1'!$E$8:$V$439,'Table 1'!$T91,'Table 1'!C$82)</f>
        <v>2.4</v>
      </c>
      <c r="D91" s="28" cm="1">
        <f t="array" ref="D91">INDEX('Data 1'!$E$8:$V$439,'Table 1'!$T91,'Table 1'!D$82)</f>
        <v>950</v>
      </c>
      <c r="E91" s="28" cm="1">
        <f t="array" ref="E91">INDEX('Data 1'!$E$8:$V$439,'Table 1'!$T91,'Table 1'!E$82)</f>
        <v>2.7</v>
      </c>
      <c r="F91" s="28" cm="1">
        <f t="array" ref="F91">INDEX('Data 1'!$E$8:$V$439,'Table 1'!$T91,'Table 1'!F$82)</f>
        <v>1006.006</v>
      </c>
      <c r="G91" s="28" cm="1">
        <f t="array" ref="G91">INDEX('Data 1'!$E$8:$V$439,'Table 1'!$T91,'Table 1'!G$82)</f>
        <v>1.5</v>
      </c>
      <c r="H91" s="28" cm="1">
        <f t="array" ref="H91">INDEX('Data 1'!$E$8:$V$439,'Table 1'!$T91,'Table 1'!H$82)</f>
        <v>931.47900000000004</v>
      </c>
      <c r="I91" s="28" cm="1">
        <f t="array" ref="I91">INDEX('Data 1'!$E$8:$V$439,'Table 1'!$T91,'Table 1'!I$82)</f>
        <v>4.0999999999999996</v>
      </c>
      <c r="J91" s="28" cm="1">
        <f t="array" ref="J91">INDEX('Data 1'!$E$8:$V$439,'Table 1'!$T91,'Table 1'!J$82)</f>
        <v>1000</v>
      </c>
      <c r="K91" s="28" cm="1">
        <f t="array" ref="K91">INDEX('Data 1'!$E$8:$V$439,'Table 1'!$T91,'Table 1'!K$82)</f>
        <v>5.0999999999999996</v>
      </c>
      <c r="L91" s="28" cm="1">
        <f t="array" ref="L91">INDEX('Data 1'!$E$8:$V$439,'Table 1'!$T91,'Table 1'!L$82)</f>
        <v>949.3</v>
      </c>
      <c r="M91" s="28" cm="1">
        <f t="array" ref="M91">INDEX('Data 1'!$E$8:$V$439,'Table 1'!$T91,'Table 1'!M$82)</f>
        <v>4</v>
      </c>
      <c r="N91" s="28" cm="1">
        <f t="array" ref="N91">INDEX('Data 1'!$E$8:$V$439,'Table 1'!$T91,'Table 1'!N$82)</f>
        <v>1250</v>
      </c>
      <c r="O91" s="28" cm="1">
        <f t="array" ref="O91">INDEX('Data 1'!$E$8:$V$439,'Table 1'!$T91,'Table 1'!O$82)</f>
        <v>8.1999999999999993</v>
      </c>
      <c r="P91" s="28" cm="1">
        <f t="array" ref="P91">INDEX('Data 1'!$E$8:$V$439,'Table 1'!$T91,'Table 1'!P$82)</f>
        <v>1248.576</v>
      </c>
      <c r="Q91" s="28" cm="1">
        <f t="array" ref="Q91">INDEX('Data 1'!$E$8:$V$439,'Table 1'!$T91,'Table 1'!Q$82)</f>
        <v>5.6</v>
      </c>
      <c r="R91" s="28" cm="1">
        <f t="array" ref="R91">INDEX('Data 1'!$E$8:$V$439,'Table 1'!$T91,'Table 1'!R$82)</f>
        <v>1000</v>
      </c>
      <c r="S91" s="28" cm="1">
        <f t="array" ref="S91">INDEX('Data 1'!$E$8:$V$439,'Table 1'!$T91,'Table 1'!S$82)</f>
        <v>1E-3</v>
      </c>
      <c r="T91" s="46">
        <f t="shared" si="21"/>
        <v>246</v>
      </c>
      <c r="U91" s="15"/>
      <c r="V91" s="15"/>
      <c r="W91" s="15"/>
    </row>
    <row r="92" spans="1:23" ht="12.75" hidden="1" customHeight="1">
      <c r="A92" s="61">
        <v>40391</v>
      </c>
      <c r="B92" s="28" cm="1">
        <f t="array" ref="B92">INDEX('Data 1'!$E$8:$V$439,'Table 1'!$T92,'Table 1'!B$82)</f>
        <v>1068.123</v>
      </c>
      <c r="C92" s="28" cm="1">
        <f t="array" ref="C92">INDEX('Data 1'!$E$8:$V$439,'Table 1'!$T92,'Table 1'!C$82)</f>
        <v>2.5</v>
      </c>
      <c r="D92" s="28" cm="1">
        <f t="array" ref="D92">INDEX('Data 1'!$E$8:$V$439,'Table 1'!$T92,'Table 1'!D$82)</f>
        <v>1000</v>
      </c>
      <c r="E92" s="28" cm="1">
        <f t="array" ref="E92">INDEX('Data 1'!$E$8:$V$439,'Table 1'!$T92,'Table 1'!E$82)</f>
        <v>1.3</v>
      </c>
      <c r="F92" s="28" cm="1">
        <f t="array" ref="F92">INDEX('Data 1'!$E$8:$V$439,'Table 1'!$T92,'Table 1'!F$82)</f>
        <v>1000</v>
      </c>
      <c r="G92" s="28" cm="1">
        <f t="array" ref="G92">INDEX('Data 1'!$E$8:$V$439,'Table 1'!$T92,'Table 1'!G$82)</f>
        <v>1.3</v>
      </c>
      <c r="H92" s="28" cm="1">
        <f t="array" ref="H92">INDEX('Data 1'!$E$8:$V$439,'Table 1'!$T92,'Table 1'!H$82)</f>
        <v>893.31</v>
      </c>
      <c r="I92" s="28" cm="1">
        <f t="array" ref="I92">INDEX('Data 1'!$E$8:$V$439,'Table 1'!$T92,'Table 1'!I$82)</f>
        <v>2.9</v>
      </c>
      <c r="J92" s="28" cm="1">
        <f t="array" ref="J92">INDEX('Data 1'!$E$8:$V$439,'Table 1'!$T92,'Table 1'!J$82)</f>
        <v>1050</v>
      </c>
      <c r="K92" s="28" cm="1">
        <f t="array" ref="K92">INDEX('Data 1'!$E$8:$V$439,'Table 1'!$T92,'Table 1'!K$82)</f>
        <v>2.4</v>
      </c>
      <c r="L92" s="28" cm="1">
        <f t="array" ref="L92">INDEX('Data 1'!$E$8:$V$439,'Table 1'!$T92,'Table 1'!L$82)</f>
        <v>900</v>
      </c>
      <c r="M92" s="28" cm="1">
        <f t="array" ref="M92">INDEX('Data 1'!$E$8:$V$439,'Table 1'!$T92,'Table 1'!M$82)</f>
        <v>4.2</v>
      </c>
      <c r="N92" s="28" cm="1">
        <f t="array" ref="N92">INDEX('Data 1'!$E$8:$V$439,'Table 1'!$T92,'Table 1'!N$82)</f>
        <v>1198.684</v>
      </c>
      <c r="O92" s="28" cm="1">
        <f t="array" ref="O92">INDEX('Data 1'!$E$8:$V$439,'Table 1'!$T92,'Table 1'!O$82)</f>
        <v>6.8</v>
      </c>
      <c r="P92" s="28" cm="1">
        <f t="array" ref="P92">INDEX('Data 1'!$E$8:$V$439,'Table 1'!$T92,'Table 1'!P$82)</f>
        <v>1201.8699999999999</v>
      </c>
      <c r="Q92" s="28" cm="1">
        <f t="array" ref="Q92">INDEX('Data 1'!$E$8:$V$439,'Table 1'!$T92,'Table 1'!Q$82)</f>
        <v>4.2</v>
      </c>
      <c r="R92" s="28" cm="1">
        <f t="array" ref="R92">INDEX('Data 1'!$E$8:$V$439,'Table 1'!$T92,'Table 1'!R$82)</f>
        <v>1000</v>
      </c>
      <c r="S92" s="28" cm="1">
        <f t="array" ref="S92">INDEX('Data 1'!$E$8:$V$439,'Table 1'!$T92,'Table 1'!S$82)</f>
        <v>0.7</v>
      </c>
      <c r="T92" s="46">
        <f t="shared" si="21"/>
        <v>247</v>
      </c>
      <c r="U92" s="15"/>
      <c r="V92" s="15"/>
      <c r="W92" s="15"/>
    </row>
    <row r="93" spans="1:23" ht="12.75" hidden="1" customHeight="1">
      <c r="A93" s="61">
        <v>40756</v>
      </c>
      <c r="B93" s="28" cm="1">
        <f t="array" ref="B93">INDEX('Data 1'!$E$8:$V$439,'Table 1'!$T93,'Table 1'!B$82)</f>
        <v>1100</v>
      </c>
      <c r="C93" s="28" cm="1">
        <f t="array" ref="C93">INDEX('Data 1'!$E$8:$V$439,'Table 1'!$T93,'Table 1'!C$82)</f>
        <v>1.6</v>
      </c>
      <c r="D93" s="28" cm="1">
        <f t="array" ref="D93">INDEX('Data 1'!$E$8:$V$439,'Table 1'!$T93,'Table 1'!D$82)</f>
        <v>1044.134</v>
      </c>
      <c r="E93" s="28" cm="1">
        <f t="array" ref="E93">INDEX('Data 1'!$E$8:$V$439,'Table 1'!$T93,'Table 1'!E$82)</f>
        <v>2.4</v>
      </c>
      <c r="F93" s="28" cm="1">
        <f t="array" ref="F93">INDEX('Data 1'!$E$8:$V$439,'Table 1'!$T93,'Table 1'!F$82)</f>
        <v>1121.819</v>
      </c>
      <c r="G93" s="28" cm="1">
        <f t="array" ref="G93">INDEX('Data 1'!$E$8:$V$439,'Table 1'!$T93,'Table 1'!G$82)</f>
        <v>2.6</v>
      </c>
      <c r="H93" s="28" cm="1">
        <f t="array" ref="H93">INDEX('Data 1'!$E$8:$V$439,'Table 1'!$T93,'Table 1'!H$82)</f>
        <v>1033.883</v>
      </c>
      <c r="I93" s="28" cm="1">
        <f t="array" ref="I93">INDEX('Data 1'!$E$8:$V$439,'Table 1'!$T93,'Table 1'!I$82)</f>
        <v>2.5</v>
      </c>
      <c r="J93" s="28" cm="1">
        <f t="array" ref="J93">INDEX('Data 1'!$E$8:$V$439,'Table 1'!$T93,'Table 1'!J$82)</f>
        <v>1153</v>
      </c>
      <c r="K93" s="28" cm="1">
        <f t="array" ref="K93">INDEX('Data 1'!$E$8:$V$439,'Table 1'!$T93,'Table 1'!K$82)</f>
        <v>3.6</v>
      </c>
      <c r="L93" s="28" cm="1">
        <f t="array" ref="L93">INDEX('Data 1'!$E$8:$V$439,'Table 1'!$T93,'Table 1'!L$82)</f>
        <v>900</v>
      </c>
      <c r="M93" s="28" cm="1">
        <f t="array" ref="M93">INDEX('Data 1'!$E$8:$V$439,'Table 1'!$T93,'Table 1'!M$82)</f>
        <v>4.3</v>
      </c>
      <c r="N93" s="28" cm="1">
        <f t="array" ref="N93">INDEX('Data 1'!$E$8:$V$439,'Table 1'!$T93,'Table 1'!N$82)</f>
        <v>1225.1500000000001</v>
      </c>
      <c r="O93" s="28" cm="1">
        <f t="array" ref="O93">INDEX('Data 1'!$E$8:$V$439,'Table 1'!$T93,'Table 1'!O$82)</f>
        <v>5.9</v>
      </c>
      <c r="P93" s="28" cm="1">
        <f t="array" ref="P93">INDEX('Data 1'!$E$8:$V$439,'Table 1'!$T93,'Table 1'!P$82)</f>
        <v>1248.8520000000001</v>
      </c>
      <c r="Q93" s="28" cm="1">
        <f t="array" ref="Q93">INDEX('Data 1'!$E$8:$V$439,'Table 1'!$T93,'Table 1'!Q$82)</f>
        <v>4</v>
      </c>
      <c r="R93" s="28" cm="1">
        <f t="array" ref="R93">INDEX('Data 1'!$E$8:$V$439,'Table 1'!$T93,'Table 1'!R$82)</f>
        <v>1100</v>
      </c>
      <c r="S93" s="28" cm="1">
        <f t="array" ref="S93">INDEX('Data 1'!$E$8:$V$439,'Table 1'!$T93,'Table 1'!S$82)</f>
        <v>1</v>
      </c>
      <c r="T93" s="46">
        <f t="shared" si="21"/>
        <v>248</v>
      </c>
      <c r="U93" s="15"/>
      <c r="V93" s="15"/>
      <c r="W93" s="15"/>
    </row>
    <row r="94" spans="1:23" ht="12.75" hidden="1" customHeight="1">
      <c r="A94" s="61">
        <v>41122</v>
      </c>
      <c r="B94" s="28" cm="1">
        <f t="array" ref="B94">INDEX('Data 1'!$E$8:$V$439,'Table 1'!$T94,'Table 1'!B$82)</f>
        <v>1125</v>
      </c>
      <c r="C94" s="28" cm="1">
        <f t="array" ref="C94">INDEX('Data 1'!$E$8:$V$439,'Table 1'!$T94,'Table 1'!C$82)</f>
        <v>2.2999999999999998</v>
      </c>
      <c r="D94" s="28" cm="1">
        <f t="array" ref="D94">INDEX('Data 1'!$E$8:$V$439,'Table 1'!$T94,'Table 1'!D$82)</f>
        <v>1050</v>
      </c>
      <c r="E94" s="28" cm="1">
        <f t="array" ref="E94">INDEX('Data 1'!$E$8:$V$439,'Table 1'!$T94,'Table 1'!E$82)</f>
        <v>2.4</v>
      </c>
      <c r="F94" s="28" cm="1">
        <f t="array" ref="F94">INDEX('Data 1'!$E$8:$V$439,'Table 1'!$T94,'Table 1'!F$82)</f>
        <v>1150</v>
      </c>
      <c r="G94" s="28" cm="1">
        <f t="array" ref="G94">INDEX('Data 1'!$E$8:$V$439,'Table 1'!$T94,'Table 1'!G$82)</f>
        <v>2.2000000000000002</v>
      </c>
      <c r="H94" s="28" cm="1">
        <f t="array" ref="H94">INDEX('Data 1'!$E$8:$V$439,'Table 1'!$T94,'Table 1'!H$82)</f>
        <v>1000</v>
      </c>
      <c r="I94" s="28" cm="1">
        <f t="array" ref="I94">INDEX('Data 1'!$E$8:$V$439,'Table 1'!$T94,'Table 1'!I$82)</f>
        <v>2.8</v>
      </c>
      <c r="J94" s="28" cm="1">
        <f t="array" ref="J94">INDEX('Data 1'!$E$8:$V$439,'Table 1'!$T94,'Table 1'!J$82)</f>
        <v>1200</v>
      </c>
      <c r="K94" s="28" cm="1">
        <f t="array" ref="K94">INDEX('Data 1'!$E$8:$V$439,'Table 1'!$T94,'Table 1'!K$82)</f>
        <v>2.1</v>
      </c>
      <c r="L94" s="28" cm="1">
        <f t="array" ref="L94">INDEX('Data 1'!$E$8:$V$439,'Table 1'!$T94,'Table 1'!L$82)</f>
        <v>953</v>
      </c>
      <c r="M94" s="28" cm="1">
        <f t="array" ref="M94">INDEX('Data 1'!$E$8:$V$439,'Table 1'!$T94,'Table 1'!M$82)</f>
        <v>2.7</v>
      </c>
      <c r="N94" s="28" cm="1">
        <f t="array" ref="N94">INDEX('Data 1'!$E$8:$V$439,'Table 1'!$T94,'Table 1'!N$82)</f>
        <v>1250</v>
      </c>
      <c r="O94" s="28" cm="1">
        <f t="array" ref="O94">INDEX('Data 1'!$E$8:$V$439,'Table 1'!$T94,'Table 1'!O$82)</f>
        <v>6.7</v>
      </c>
      <c r="P94" s="28" cm="1">
        <f t="array" ref="P94">INDEX('Data 1'!$E$8:$V$439,'Table 1'!$T94,'Table 1'!P$82)</f>
        <v>1366.1769999999999</v>
      </c>
      <c r="Q94" s="28" cm="1">
        <f t="array" ref="Q94">INDEX('Data 1'!$E$8:$V$439,'Table 1'!$T94,'Table 1'!Q$82)</f>
        <v>4.7</v>
      </c>
      <c r="R94" s="28" cm="1">
        <f t="array" ref="R94">INDEX('Data 1'!$E$8:$V$439,'Table 1'!$T94,'Table 1'!R$82)</f>
        <v>1100</v>
      </c>
      <c r="S94" s="28" cm="1">
        <f t="array" ref="S94">INDEX('Data 1'!$E$8:$V$439,'Table 1'!$T94,'Table 1'!S$82)</f>
        <v>0.6</v>
      </c>
      <c r="T94" s="46">
        <f t="shared" si="21"/>
        <v>249</v>
      </c>
      <c r="U94" s="15"/>
      <c r="V94" s="15"/>
      <c r="W94" s="15"/>
    </row>
    <row r="95" spans="1:23" ht="12.75" hidden="1" customHeight="1">
      <c r="A95" s="61">
        <v>41487</v>
      </c>
      <c r="B95" s="28" cm="1">
        <f t="array" ref="B95">INDEX('Data 1'!$E$8:$V$439,'Table 1'!$T95,'Table 1'!B$82)</f>
        <v>1110</v>
      </c>
      <c r="C95" s="28" cm="1">
        <f t="array" ref="C95">INDEX('Data 1'!$E$8:$V$439,'Table 1'!$T95,'Table 1'!C$82)</f>
        <v>1.8</v>
      </c>
      <c r="D95" s="28" cm="1">
        <f t="array" ref="D95">INDEX('Data 1'!$E$8:$V$439,'Table 1'!$T95,'Table 1'!D$82)</f>
        <v>1100</v>
      </c>
      <c r="E95" s="28" cm="1">
        <f t="array" ref="E95">INDEX('Data 1'!$E$8:$V$439,'Table 1'!$T95,'Table 1'!E$82)</f>
        <v>2</v>
      </c>
      <c r="F95" s="28" cm="1">
        <f t="array" ref="F95">INDEX('Data 1'!$E$8:$V$439,'Table 1'!$T95,'Table 1'!F$82)</f>
        <v>1200</v>
      </c>
      <c r="G95" s="28" cm="1">
        <f t="array" ref="G95">INDEX('Data 1'!$E$8:$V$439,'Table 1'!$T95,'Table 1'!G$82)</f>
        <v>3.2</v>
      </c>
      <c r="H95" s="28" cm="1">
        <f t="array" ref="H95">INDEX('Data 1'!$E$8:$V$439,'Table 1'!$T95,'Table 1'!H$82)</f>
        <v>1002.7859999999999</v>
      </c>
      <c r="I95" s="28" cm="1">
        <f t="array" ref="I95">INDEX('Data 1'!$E$8:$V$439,'Table 1'!$T95,'Table 1'!I$82)</f>
        <v>3</v>
      </c>
      <c r="J95" s="28" cm="1">
        <f t="array" ref="J95">INDEX('Data 1'!$E$8:$V$439,'Table 1'!$T95,'Table 1'!J$82)</f>
        <v>1229.8679999999999</v>
      </c>
      <c r="K95" s="28" cm="1">
        <f t="array" ref="K95">INDEX('Data 1'!$E$8:$V$439,'Table 1'!$T95,'Table 1'!K$82)</f>
        <v>3.1</v>
      </c>
      <c r="L95" s="28" cm="1">
        <f t="array" ref="L95">INDEX('Data 1'!$E$8:$V$439,'Table 1'!$T95,'Table 1'!L$82)</f>
        <v>1000</v>
      </c>
      <c r="M95" s="28" cm="1">
        <f t="array" ref="M95">INDEX('Data 1'!$E$8:$V$439,'Table 1'!$T95,'Table 1'!M$82)</f>
        <v>1.4</v>
      </c>
      <c r="N95" s="28" cm="1">
        <f t="array" ref="N95">INDEX('Data 1'!$E$8:$V$439,'Table 1'!$T95,'Table 1'!N$82)</f>
        <v>1449.095</v>
      </c>
      <c r="O95" s="28" cm="1">
        <f t="array" ref="O95">INDEX('Data 1'!$E$8:$V$439,'Table 1'!$T95,'Table 1'!O$82)</f>
        <v>5.6</v>
      </c>
      <c r="P95" s="28" cm="1">
        <f t="array" ref="P95">INDEX('Data 1'!$E$8:$V$439,'Table 1'!$T95,'Table 1'!P$82)</f>
        <v>1250</v>
      </c>
      <c r="Q95" s="28" cm="1">
        <f t="array" ref="Q95">INDEX('Data 1'!$E$8:$V$439,'Table 1'!$T95,'Table 1'!Q$82)</f>
        <v>6.7</v>
      </c>
      <c r="R95" s="28" cm="1">
        <f t="array" ref="R95">INDEX('Data 1'!$E$8:$V$439,'Table 1'!$T95,'Table 1'!R$82)</f>
        <v>1125</v>
      </c>
      <c r="S95" s="28" cm="1">
        <f t="array" ref="S95">INDEX('Data 1'!$E$8:$V$439,'Table 1'!$T95,'Table 1'!S$82)</f>
        <v>1.1000000000000001</v>
      </c>
      <c r="T95" s="46">
        <f t="shared" si="21"/>
        <v>250</v>
      </c>
      <c r="U95" s="15"/>
      <c r="V95" s="15"/>
      <c r="W95" s="15"/>
    </row>
    <row r="96" spans="1:23" ht="12.75" hidden="1" customHeight="1">
      <c r="A96" s="61">
        <v>41852</v>
      </c>
      <c r="B96" s="28" cm="1">
        <f t="array" ref="B96">INDEX('Data 1'!$E$8:$V$439,'Table 1'!$T96,'Table 1'!B$82)</f>
        <v>1200.33</v>
      </c>
      <c r="C96" s="28" cm="1">
        <f t="array" ref="C96">INDEX('Data 1'!$E$8:$V$439,'Table 1'!$T96,'Table 1'!C$82)</f>
        <v>2.1</v>
      </c>
      <c r="D96" s="28" cm="1">
        <f t="array" ref="D96">INDEX('Data 1'!$E$8:$V$439,'Table 1'!$T96,'Table 1'!D$82)</f>
        <v>1102.1679999999999</v>
      </c>
      <c r="E96" s="28" cm="1">
        <f t="array" ref="E96">INDEX('Data 1'!$E$8:$V$439,'Table 1'!$T96,'Table 1'!E$82)</f>
        <v>3.4</v>
      </c>
      <c r="F96" s="28" cm="1">
        <f t="array" ref="F96">INDEX('Data 1'!$E$8:$V$439,'Table 1'!$T96,'Table 1'!F$82)</f>
        <v>1169.538</v>
      </c>
      <c r="G96" s="28" cm="1">
        <f t="array" ref="G96">INDEX('Data 1'!$E$8:$V$439,'Table 1'!$T96,'Table 1'!G$82)</f>
        <v>3.3</v>
      </c>
      <c r="H96" s="28" cm="1">
        <f t="array" ref="H96">INDEX('Data 1'!$E$8:$V$439,'Table 1'!$T96,'Table 1'!H$82)</f>
        <v>1100</v>
      </c>
      <c r="I96" s="28" cm="1">
        <f t="array" ref="I96">INDEX('Data 1'!$E$8:$V$439,'Table 1'!$T96,'Table 1'!I$82)</f>
        <v>2.7</v>
      </c>
      <c r="J96" s="28" cm="1">
        <f t="array" ref="J96">INDEX('Data 1'!$E$8:$V$439,'Table 1'!$T96,'Table 1'!J$82)</f>
        <v>1350</v>
      </c>
      <c r="K96" s="28" cm="1">
        <f t="array" ref="K96">INDEX('Data 1'!$E$8:$V$439,'Table 1'!$T96,'Table 1'!K$82)</f>
        <v>4.7</v>
      </c>
      <c r="L96" s="28" cm="1">
        <f t="array" ref="L96">INDEX('Data 1'!$E$8:$V$439,'Table 1'!$T96,'Table 1'!L$82)</f>
        <v>1050</v>
      </c>
      <c r="M96" s="28" cm="1">
        <f t="array" ref="M96">INDEX('Data 1'!$E$8:$V$439,'Table 1'!$T96,'Table 1'!M$82)</f>
        <v>3.6</v>
      </c>
      <c r="N96" s="28" cm="1">
        <f t="array" ref="N96">INDEX('Data 1'!$E$8:$V$439,'Table 1'!$T96,'Table 1'!N$82)</f>
        <v>1500</v>
      </c>
      <c r="O96" s="28" cm="1">
        <f t="array" ref="O96">INDEX('Data 1'!$E$8:$V$439,'Table 1'!$T96,'Table 1'!O$82)</f>
        <v>3.4</v>
      </c>
      <c r="P96" s="28" cm="1">
        <f t="array" ref="P96">INDEX('Data 1'!$E$8:$V$439,'Table 1'!$T96,'Table 1'!P$82)</f>
        <v>1356</v>
      </c>
      <c r="Q96" s="28" cm="1">
        <f t="array" ref="Q96">INDEX('Data 1'!$E$8:$V$439,'Table 1'!$T96,'Table 1'!Q$82)</f>
        <v>4.5999999999999996</v>
      </c>
      <c r="R96" s="28" cm="1">
        <f t="array" ref="R96">INDEX('Data 1'!$E$8:$V$439,'Table 1'!$T96,'Table 1'!R$82)</f>
        <v>1200</v>
      </c>
      <c r="S96" s="28" cm="1">
        <f t="array" ref="S96">INDEX('Data 1'!$E$8:$V$439,'Table 1'!$T96,'Table 1'!S$82)</f>
        <v>1.1000000000000001</v>
      </c>
      <c r="T96" s="46">
        <f t="shared" si="21"/>
        <v>251</v>
      </c>
      <c r="U96" s="15"/>
      <c r="V96" s="15"/>
      <c r="W96" s="15"/>
    </row>
    <row r="97" spans="1:26" ht="12.75" hidden="1" customHeight="1">
      <c r="A97" s="61">
        <v>42217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46"/>
      <c r="U97" s="15"/>
      <c r="V97" s="15"/>
      <c r="W97" s="15"/>
    </row>
    <row r="98" spans="1:26" ht="12.75" hidden="1" customHeight="1">
      <c r="A98" s="61">
        <v>42583</v>
      </c>
      <c r="B98" s="28" cm="1">
        <f t="array" ref="B98">INDEX('Data 1'!$E$8:$V$439,'Table 1'!$T98,'Table 1'!B$82)</f>
        <v>1207.9480000000001</v>
      </c>
      <c r="C98" s="28" cm="1">
        <f t="array" ref="C98">INDEX('Data 1'!$E$8:$V$439,'Table 1'!$T98,'Table 1'!C$82)</f>
        <v>1.7</v>
      </c>
      <c r="D98" s="28" cm="1">
        <f t="array" ref="D98">INDEX('Data 1'!$E$8:$V$439,'Table 1'!$T98,'Table 1'!D$82)</f>
        <v>1249.336</v>
      </c>
      <c r="E98" s="28" cm="1">
        <f t="array" ref="E98">INDEX('Data 1'!$E$8:$V$439,'Table 1'!$T98,'Table 1'!E$82)</f>
        <v>2.4</v>
      </c>
      <c r="F98" s="28" cm="1">
        <f t="array" ref="F98">INDEX('Data 1'!$E$8:$V$439,'Table 1'!$T98,'Table 1'!F$82)</f>
        <v>1250</v>
      </c>
      <c r="G98" s="28" cm="1">
        <f t="array" ref="G98">INDEX('Data 1'!$E$8:$V$439,'Table 1'!$T98,'Table 1'!G$82)</f>
        <v>2</v>
      </c>
      <c r="H98" s="28" cm="1">
        <f t="array" ref="H98">INDEX('Data 1'!$E$8:$V$439,'Table 1'!$T98,'Table 1'!H$82)</f>
        <v>1100</v>
      </c>
      <c r="I98" s="28" cm="1">
        <f t="array" ref="I98">INDEX('Data 1'!$E$8:$V$439,'Table 1'!$T98,'Table 1'!I$82)</f>
        <v>4.5999999999999996</v>
      </c>
      <c r="J98" s="28" cm="1">
        <f t="array" ref="J98">INDEX('Data 1'!$E$8:$V$439,'Table 1'!$T98,'Table 1'!J$82)</f>
        <v>1265.77</v>
      </c>
      <c r="K98" s="28" cm="1">
        <f t="array" ref="K98">INDEX('Data 1'!$E$8:$V$439,'Table 1'!$T98,'Table 1'!K$82)</f>
        <v>5.0999999999999996</v>
      </c>
      <c r="L98" s="28" cm="1">
        <f t="array" ref="L98">INDEX('Data 1'!$E$8:$V$439,'Table 1'!$T98,'Table 1'!L$82)</f>
        <v>1055.923</v>
      </c>
      <c r="M98" s="28" cm="1">
        <f t="array" ref="M98">INDEX('Data 1'!$E$8:$V$439,'Table 1'!$T98,'Table 1'!M$82)</f>
        <v>3.6</v>
      </c>
      <c r="N98" s="28" cm="1">
        <f t="array" ref="N98">INDEX('Data 1'!$E$8:$V$439,'Table 1'!$T98,'Table 1'!N$82)</f>
        <v>1593.3150000000001</v>
      </c>
      <c r="O98" s="28" cm="1">
        <f t="array" ref="O98">INDEX('Data 1'!$E$8:$V$439,'Table 1'!$T98,'Table 1'!O$82)</f>
        <v>4</v>
      </c>
      <c r="P98" s="28" cm="1">
        <f t="array" ref="P98">INDEX('Data 1'!$E$8:$V$439,'Table 1'!$T98,'Table 1'!P$82)</f>
        <v>1500</v>
      </c>
      <c r="Q98" s="28" cm="1">
        <f t="array" ref="Q98">INDEX('Data 1'!$E$8:$V$439,'Table 1'!$T98,'Table 1'!Q$82)</f>
        <v>7.6</v>
      </c>
      <c r="R98" s="28" cm="1">
        <f t="array" ref="R98">INDEX('Data 1'!$E$8:$V$439,'Table 1'!$T98,'Table 1'!R$82)</f>
        <v>1230</v>
      </c>
      <c r="S98" s="28" cm="1">
        <f t="array" ref="S98">INDEX('Data 1'!$E$8:$V$439,'Table 1'!$T98,'Table 1'!S$82)</f>
        <v>1</v>
      </c>
      <c r="T98" s="46">
        <f>T96+1</f>
        <v>252</v>
      </c>
      <c r="U98" s="15"/>
      <c r="V98" s="15"/>
      <c r="W98" s="15"/>
    </row>
    <row r="99" spans="1:26" ht="12.75" hidden="1" customHeight="1">
      <c r="A99" s="61">
        <v>42948</v>
      </c>
      <c r="B99" s="28">
        <v>0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  <c r="Q99" s="28">
        <v>0</v>
      </c>
      <c r="R99" s="28">
        <v>0</v>
      </c>
      <c r="S99" s="28">
        <v>0</v>
      </c>
      <c r="T99" s="46"/>
      <c r="U99" s="15"/>
      <c r="V99" s="15"/>
      <c r="W99" s="15"/>
    </row>
    <row r="100" spans="1:26" ht="12.75" hidden="1" customHeight="1">
      <c r="A100" s="61">
        <v>43313</v>
      </c>
      <c r="B100" s="28" cm="1">
        <f t="array" ref="B100">INDEX('Data 1'!$E$8:$V$439,'Table 1'!$T100,'Table 1'!B$82)</f>
        <v>1300</v>
      </c>
      <c r="C100" s="28" cm="1">
        <f t="array" ref="C100">INDEX('Data 1'!$E$8:$V$439,'Table 1'!$T100,'Table 1'!C$82)</f>
        <v>1.9</v>
      </c>
      <c r="D100" s="28" cm="1">
        <f t="array" ref="D100">INDEX('Data 1'!$E$8:$V$439,'Table 1'!$T100,'Table 1'!D$82)</f>
        <v>1344.0540000000001</v>
      </c>
      <c r="E100" s="28" cm="1">
        <f t="array" ref="E100">INDEX('Data 1'!$E$8:$V$439,'Table 1'!$T100,'Table 1'!E$82)</f>
        <v>2.2000000000000002</v>
      </c>
      <c r="F100" s="28" cm="1">
        <f t="array" ref="F100">INDEX('Data 1'!$E$8:$V$439,'Table 1'!$T100,'Table 1'!F$82)</f>
        <v>1400</v>
      </c>
      <c r="G100" s="28" cm="1">
        <f t="array" ref="G100">INDEX('Data 1'!$E$8:$V$439,'Table 1'!$T100,'Table 1'!G$82)</f>
        <v>3.4</v>
      </c>
      <c r="H100" s="28" cm="1">
        <f t="array" ref="H100">INDEX('Data 1'!$E$8:$V$439,'Table 1'!$T100,'Table 1'!H$82)</f>
        <v>1105.588</v>
      </c>
      <c r="I100" s="28" cm="1">
        <f t="array" ref="I100">INDEX('Data 1'!$E$8:$V$439,'Table 1'!$T100,'Table 1'!I$82)</f>
        <v>2.4</v>
      </c>
      <c r="J100" s="28" cm="1">
        <f t="array" ref="J100">INDEX('Data 1'!$E$8:$V$439,'Table 1'!$T100,'Table 1'!J$82)</f>
        <v>1273.7439999999999</v>
      </c>
      <c r="K100" s="28" cm="1">
        <f t="array" ref="K100">INDEX('Data 1'!$E$8:$V$439,'Table 1'!$T100,'Table 1'!K$82)</f>
        <v>4</v>
      </c>
      <c r="L100" s="28" cm="1">
        <f t="array" ref="L100">INDEX('Data 1'!$E$8:$V$439,'Table 1'!$T100,'Table 1'!L$82)</f>
        <v>1100</v>
      </c>
      <c r="M100" s="28" cm="1">
        <f t="array" ref="M100">INDEX('Data 1'!$E$8:$V$439,'Table 1'!$T100,'Table 1'!M$82)</f>
        <v>3</v>
      </c>
      <c r="N100" s="28" cm="1">
        <f t="array" ref="N100">INDEX('Data 1'!$E$8:$V$439,'Table 1'!$T100,'Table 1'!N$82)</f>
        <v>1641.0820000000001</v>
      </c>
      <c r="O100" s="28" cm="1">
        <f t="array" ref="O100">INDEX('Data 1'!$E$8:$V$439,'Table 1'!$T100,'Table 1'!O$82)</f>
        <v>4.7</v>
      </c>
      <c r="P100" s="28" cm="1">
        <f t="array" ref="P100">INDEX('Data 1'!$E$8:$V$439,'Table 1'!$T100,'Table 1'!P$82)</f>
        <v>1500</v>
      </c>
      <c r="Q100" s="28" cm="1">
        <f t="array" ref="Q100">INDEX('Data 1'!$E$8:$V$439,'Table 1'!$T100,'Table 1'!Q$82)</f>
        <v>5.2</v>
      </c>
      <c r="R100" s="28" cm="1">
        <f t="array" ref="R100">INDEX('Data 1'!$E$8:$V$439,'Table 1'!$T100,'Table 1'!R$82)</f>
        <v>1300</v>
      </c>
      <c r="S100" s="28" cm="1">
        <f t="array" ref="S100">INDEX('Data 1'!$E$8:$V$439,'Table 1'!$T100,'Table 1'!S$82)</f>
        <v>1.2</v>
      </c>
      <c r="T100" s="46">
        <f>T98+1</f>
        <v>253</v>
      </c>
      <c r="U100" s="15"/>
      <c r="V100" s="15"/>
      <c r="W100" s="15"/>
    </row>
    <row r="101" spans="1:26" ht="12.75" hidden="1" customHeight="1">
      <c r="A101" s="61">
        <v>43678</v>
      </c>
      <c r="B101" s="28">
        <v>0</v>
      </c>
      <c r="C101" s="28">
        <v>0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0</v>
      </c>
      <c r="M101" s="28">
        <v>0</v>
      </c>
      <c r="N101" s="28">
        <v>0</v>
      </c>
      <c r="O101" s="28">
        <v>0</v>
      </c>
      <c r="P101" s="28">
        <v>0</v>
      </c>
      <c r="Q101" s="28">
        <v>0</v>
      </c>
      <c r="R101" s="28">
        <v>0</v>
      </c>
      <c r="S101" s="28">
        <v>0</v>
      </c>
      <c r="T101" s="46"/>
      <c r="U101" s="15"/>
      <c r="V101" s="15"/>
      <c r="W101" s="15"/>
    </row>
    <row r="102" spans="1:26" ht="12.75" hidden="1" customHeight="1">
      <c r="A102" s="61">
        <v>44044</v>
      </c>
      <c r="B102" s="28" cm="1">
        <f t="array" ref="B102">INDEX('Data 1'!$E$8:$V$439,'Table 1'!$T102,'Table 1'!B$82)</f>
        <v>1454.683</v>
      </c>
      <c r="C102" s="28" cm="1">
        <f t="array" ref="C102">INDEX('Data 1'!$E$8:$V$439,'Table 1'!$T102,'Table 1'!C$82)</f>
        <v>1.8</v>
      </c>
      <c r="D102" s="28" cm="1">
        <f t="array" ref="D102">INDEX('Data 1'!$E$8:$V$439,'Table 1'!$T102,'Table 1'!D$82)</f>
        <v>1359.664</v>
      </c>
      <c r="E102" s="28" cm="1">
        <f t="array" ref="E102">INDEX('Data 1'!$E$8:$V$439,'Table 1'!$T102,'Table 1'!E$82)</f>
        <v>3.2</v>
      </c>
      <c r="F102" s="28" cm="1">
        <f t="array" ref="F102">INDEX('Data 1'!$E$8:$V$439,'Table 1'!$T102,'Table 1'!F$82)</f>
        <v>1498.288</v>
      </c>
      <c r="G102" s="28" cm="1">
        <f t="array" ref="G102">INDEX('Data 1'!$E$8:$V$439,'Table 1'!$T102,'Table 1'!G$82)</f>
        <v>3.9</v>
      </c>
      <c r="H102" s="28" cm="1">
        <f t="array" ref="H102">INDEX('Data 1'!$E$8:$V$439,'Table 1'!$T102,'Table 1'!H$82)</f>
        <v>1246.2829999999999</v>
      </c>
      <c r="I102" s="28" cm="1">
        <f t="array" ref="I102">INDEX('Data 1'!$E$8:$V$439,'Table 1'!$T102,'Table 1'!I$82)</f>
        <v>3.5</v>
      </c>
      <c r="J102" s="28" cm="1">
        <f t="array" ref="J102">INDEX('Data 1'!$E$8:$V$439,'Table 1'!$T102,'Table 1'!J$82)</f>
        <v>1625.1420000000001</v>
      </c>
      <c r="K102" s="28" cm="1">
        <f t="array" ref="K102">INDEX('Data 1'!$E$8:$V$439,'Table 1'!$T102,'Table 1'!K$82)</f>
        <v>3.8</v>
      </c>
      <c r="L102" s="28" cm="1">
        <f t="array" ref="L102">INDEX('Data 1'!$E$8:$V$439,'Table 1'!$T102,'Table 1'!L$82)</f>
        <v>1300</v>
      </c>
      <c r="M102" s="28" cm="1">
        <f t="array" ref="M102">INDEX('Data 1'!$E$8:$V$439,'Table 1'!$T102,'Table 1'!M$82)</f>
        <v>4.0999999999999996</v>
      </c>
      <c r="N102" s="28" cm="1">
        <f t="array" ref="N102">INDEX('Data 1'!$E$8:$V$439,'Table 1'!$T102,'Table 1'!N$82)</f>
        <v>1751.079</v>
      </c>
      <c r="O102" s="28" cm="1">
        <f t="array" ref="O102">INDEX('Data 1'!$E$8:$V$439,'Table 1'!$T102,'Table 1'!O$82)</f>
        <v>7</v>
      </c>
      <c r="P102" s="28" cm="1">
        <f t="array" ref="P102">INDEX('Data 1'!$E$8:$V$439,'Table 1'!$T102,'Table 1'!P$82)</f>
        <v>1650</v>
      </c>
      <c r="Q102" s="28" cm="1">
        <f t="array" ref="Q102">INDEX('Data 1'!$E$8:$V$439,'Table 1'!$T102,'Table 1'!Q$82)</f>
        <v>4.8</v>
      </c>
      <c r="R102" s="28" cm="1">
        <f t="array" ref="R102">INDEX('Data 1'!$E$8:$V$439,'Table 1'!$T102,'Table 1'!R$82)</f>
        <v>1445.009</v>
      </c>
      <c r="S102" s="28" cm="1">
        <f t="array" ref="S102">INDEX('Data 1'!$E$8:$V$439,'Table 1'!$T102,'Table 1'!S$82)</f>
        <v>1.7</v>
      </c>
      <c r="T102" s="46">
        <f>T100+1</f>
        <v>254</v>
      </c>
      <c r="U102" s="15"/>
      <c r="V102" s="15"/>
      <c r="W102" s="15"/>
    </row>
    <row r="103" spans="1:26" ht="12.75" hidden="1" customHeight="1">
      <c r="A103" s="61">
        <v>44409</v>
      </c>
      <c r="B103" s="28">
        <v>0</v>
      </c>
      <c r="C103" s="28">
        <v>0</v>
      </c>
      <c r="D103" s="28">
        <v>0</v>
      </c>
      <c r="E103" s="28">
        <v>0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0</v>
      </c>
      <c r="N103" s="28">
        <v>0</v>
      </c>
      <c r="O103" s="28">
        <v>0</v>
      </c>
      <c r="P103" s="28">
        <v>0</v>
      </c>
      <c r="Q103" s="28">
        <v>0</v>
      </c>
      <c r="R103" s="28">
        <v>0</v>
      </c>
      <c r="S103" s="28">
        <v>0</v>
      </c>
      <c r="T103" s="46"/>
      <c r="U103" s="15"/>
      <c r="V103" s="15"/>
      <c r="W103" s="15"/>
      <c r="Y103" s="33"/>
      <c r="Z103" s="33"/>
    </row>
    <row r="104" spans="1:26" ht="12.75" hidden="1" customHeight="1">
      <c r="A104" s="61">
        <v>44774</v>
      </c>
      <c r="B104" s="28" cm="1">
        <f t="array" ref="B104">INDEX('Data 1'!$E$8:$V$439,'Table 1'!$T104,'Table 1'!B$82)</f>
        <v>1482.1990000000001</v>
      </c>
      <c r="C104" s="28" cm="1">
        <f t="array" ref="C104">INDEX('Data 1'!$E$8:$V$439,'Table 1'!$T104,'Table 1'!C$82)</f>
        <v>2.7</v>
      </c>
      <c r="D104" s="28" cm="1">
        <f t="array" ref="D104">INDEX('Data 1'!$E$8:$V$439,'Table 1'!$T104,'Table 1'!D$82)</f>
        <v>1577.0509999999999</v>
      </c>
      <c r="E104" s="28" cm="1">
        <f t="array" ref="E104">INDEX('Data 1'!$E$8:$V$439,'Table 1'!$T104,'Table 1'!E$82)</f>
        <v>2.1</v>
      </c>
      <c r="F104" s="28" cm="1">
        <f t="array" ref="F104">INDEX('Data 1'!$E$8:$V$439,'Table 1'!$T104,'Table 1'!F$82)</f>
        <v>1630</v>
      </c>
      <c r="G104" s="28" cm="1">
        <f t="array" ref="G104">INDEX('Data 1'!$E$8:$V$439,'Table 1'!$T104,'Table 1'!G$82)</f>
        <v>2.7</v>
      </c>
      <c r="H104" s="28" cm="1">
        <f t="array" ref="H104">INDEX('Data 1'!$E$8:$V$439,'Table 1'!$T104,'Table 1'!H$82)</f>
        <v>1260.3589999999999</v>
      </c>
      <c r="I104" s="28" cm="1">
        <f t="array" ref="I104">INDEX('Data 1'!$E$8:$V$439,'Table 1'!$T104,'Table 1'!I$82)</f>
        <v>2.2000000000000002</v>
      </c>
      <c r="J104" s="28" cm="1">
        <f t="array" ref="J104">INDEX('Data 1'!$E$8:$V$439,'Table 1'!$T104,'Table 1'!J$82)</f>
        <v>1562.2049999999999</v>
      </c>
      <c r="K104" s="28" cm="1">
        <f t="array" ref="K104">INDEX('Data 1'!$E$8:$V$439,'Table 1'!$T104,'Table 1'!K$82)</f>
        <v>4.3</v>
      </c>
      <c r="L104" s="28" cm="1">
        <f t="array" ref="L104">INDEX('Data 1'!$E$8:$V$439,'Table 1'!$T104,'Table 1'!L$82)</f>
        <v>1389.76</v>
      </c>
      <c r="M104" s="28" cm="1">
        <f t="array" ref="M104">INDEX('Data 1'!$E$8:$V$439,'Table 1'!$T104,'Table 1'!M$82)</f>
        <v>3.9</v>
      </c>
      <c r="N104" s="28" cm="1">
        <f t="array" ref="N104">INDEX('Data 1'!$E$8:$V$439,'Table 1'!$T104,'Table 1'!N$82)</f>
        <v>1734.557</v>
      </c>
      <c r="O104" s="28" cm="1">
        <f t="array" ref="O104">INDEX('Data 1'!$E$8:$V$439,'Table 1'!$T104,'Table 1'!O$82)</f>
        <v>7.4</v>
      </c>
      <c r="P104" s="28" cm="1">
        <f t="array" ref="P104">INDEX('Data 1'!$E$8:$V$439,'Table 1'!$T104,'Table 1'!P$82)</f>
        <v>1551.626</v>
      </c>
      <c r="Q104" s="28" cm="1">
        <f t="array" ref="Q104">INDEX('Data 1'!$E$8:$V$439,'Table 1'!$T104,'Table 1'!Q$82)</f>
        <v>8.4</v>
      </c>
      <c r="R104" s="28" cm="1">
        <f t="array" ref="R104">INDEX('Data 1'!$E$8:$V$439,'Table 1'!$T104,'Table 1'!R$82)</f>
        <v>1519</v>
      </c>
      <c r="S104" s="28" cm="1">
        <f t="array" ref="S104">INDEX('Data 1'!$E$8:$V$439,'Table 1'!$T104,'Table 1'!S$82)</f>
        <v>0.9</v>
      </c>
      <c r="T104" s="46">
        <f>T102+1</f>
        <v>255</v>
      </c>
      <c r="U104" s="15"/>
      <c r="V104" s="15"/>
      <c r="W104" s="15"/>
      <c r="Y104" s="33"/>
      <c r="Z104" s="33"/>
    </row>
    <row r="105" spans="1:26" ht="12.75" hidden="1" customHeight="1">
      <c r="A105" s="61">
        <v>45139</v>
      </c>
      <c r="B105" s="28">
        <v>0</v>
      </c>
      <c r="C105" s="28">
        <v>0</v>
      </c>
      <c r="D105" s="28">
        <v>0</v>
      </c>
      <c r="E105" s="28">
        <v>0</v>
      </c>
      <c r="F105" s="28">
        <v>0</v>
      </c>
      <c r="G105" s="28">
        <v>0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0</v>
      </c>
      <c r="N105" s="28">
        <v>0</v>
      </c>
      <c r="O105" s="28">
        <v>0</v>
      </c>
      <c r="P105" s="28">
        <v>0</v>
      </c>
      <c r="Q105" s="28">
        <v>0</v>
      </c>
      <c r="R105" s="28">
        <v>0</v>
      </c>
      <c r="S105" s="28">
        <v>0</v>
      </c>
      <c r="T105" s="46"/>
      <c r="U105" s="15"/>
      <c r="V105" s="15"/>
      <c r="W105" s="15"/>
      <c r="Y105" s="33"/>
      <c r="Z105" s="33"/>
    </row>
    <row r="106" spans="1:26" hidden="1">
      <c r="A106" s="62">
        <v>45505</v>
      </c>
      <c r="B106" s="28" cm="1">
        <f t="array" ref="B106">INDEX('Data 1'!$E$8:$V$439,'Table 1'!$T106,'Table 1'!B$82)</f>
        <v>1650</v>
      </c>
      <c r="C106" s="28" cm="1">
        <f t="array" ref="C106">INDEX('Data 1'!$E$8:$V$439,'Table 1'!$T106,'Table 1'!C$82)</f>
        <v>2.2999999999999998</v>
      </c>
      <c r="D106" s="28" cm="1">
        <f t="array" ref="D106">INDEX('Data 1'!$E$8:$V$439,'Table 1'!$T106,'Table 1'!D$82)</f>
        <v>1600</v>
      </c>
      <c r="E106" s="28" cm="1">
        <f t="array" ref="E106">INDEX('Data 1'!$E$8:$V$439,'Table 1'!$T106,'Table 1'!E$82)</f>
        <v>3.2</v>
      </c>
      <c r="F106" s="28" cm="1">
        <f t="array" ref="F106">INDEX('Data 1'!$E$8:$V$439,'Table 1'!$T106,'Table 1'!F$82)</f>
        <v>1697.412</v>
      </c>
      <c r="G106" s="28" cm="1">
        <f t="array" ref="G106">INDEX('Data 1'!$E$8:$V$439,'Table 1'!$T106,'Table 1'!G$82)</f>
        <v>2.2999999999999998</v>
      </c>
      <c r="H106" s="28" cm="1">
        <f t="array" ref="H106">INDEX('Data 1'!$E$8:$V$439,'Table 1'!$T106,'Table 1'!H$82)</f>
        <v>1405</v>
      </c>
      <c r="I106" s="28" cm="1">
        <f t="array" ref="I106">INDEX('Data 1'!$E$8:$V$439,'Table 1'!$T106,'Table 1'!I$82)</f>
        <v>3</v>
      </c>
      <c r="J106" s="28" cm="1">
        <f t="array" ref="J106">INDEX('Data 1'!$E$8:$V$439,'Table 1'!$T106,'Table 1'!J$82)</f>
        <v>1576.2550000000001</v>
      </c>
      <c r="K106" s="28" cm="1">
        <f t="array" ref="K106">INDEX('Data 1'!$E$8:$V$439,'Table 1'!$T106,'Table 1'!K$82)</f>
        <v>4</v>
      </c>
      <c r="L106" s="28" cm="1">
        <f t="array" ref="L106">INDEX('Data 1'!$E$8:$V$439,'Table 1'!$T106,'Table 1'!L$82)</f>
        <v>1500</v>
      </c>
      <c r="M106" s="28" cm="1">
        <f t="array" ref="M106">INDEX('Data 1'!$E$8:$V$439,'Table 1'!$T106,'Table 1'!M$82)</f>
        <v>4.4000000000000004</v>
      </c>
      <c r="N106" s="28" cm="1">
        <f t="array" ref="N106">INDEX('Data 1'!$E$8:$V$439,'Table 1'!$T106,'Table 1'!N$82)</f>
        <v>2000</v>
      </c>
      <c r="O106" s="28" cm="1">
        <f t="array" ref="O106">INDEX('Data 1'!$E$8:$V$439,'Table 1'!$T106,'Table 1'!O$82)</f>
        <v>5.0999999999999996</v>
      </c>
      <c r="P106" s="28" cm="1">
        <f t="array" ref="P106">INDEX('Data 1'!$E$8:$V$439,'Table 1'!$T106,'Table 1'!P$82)</f>
        <v>1942.7370000000001</v>
      </c>
      <c r="Q106" s="28" cm="1">
        <f t="array" ref="Q106">INDEX('Data 1'!$E$8:$V$439,'Table 1'!$T106,'Table 1'!Q$82)</f>
        <v>4.3</v>
      </c>
      <c r="R106" s="28" cm="1">
        <f t="array" ref="R106">INDEX('Data 1'!$E$8:$V$439,'Table 1'!$T106,'Table 1'!R$82)</f>
        <v>1600</v>
      </c>
      <c r="S106" s="28" cm="1">
        <f t="array" ref="S106">INDEX('Data 1'!$E$8:$V$439,'Table 1'!$T106,'Table 1'!S$82)</f>
        <v>0.9</v>
      </c>
      <c r="T106" s="46">
        <f>T104+1</f>
        <v>256</v>
      </c>
      <c r="V106"/>
    </row>
    <row r="107" spans="1:26" hidden="1">
      <c r="V107"/>
    </row>
    <row r="108" spans="1:26" hidden="1">
      <c r="V108"/>
    </row>
    <row r="109" spans="1:26" hidden="1">
      <c r="V109"/>
    </row>
    <row r="110" spans="1:26">
      <c r="V110"/>
    </row>
    <row r="111" spans="1:26">
      <c r="V111"/>
    </row>
    <row r="112" spans="1:26">
      <c r="V112"/>
    </row>
    <row r="113" spans="22:22">
      <c r="V113"/>
    </row>
    <row r="114" spans="22:22">
      <c r="V114"/>
    </row>
    <row r="115" spans="22:22">
      <c r="V115"/>
    </row>
    <row r="116" spans="22:22">
      <c r="V116"/>
    </row>
    <row r="117" spans="22:22">
      <c r="V117"/>
    </row>
    <row r="118" spans="22:22">
      <c r="V118"/>
    </row>
    <row r="119" spans="22:22">
      <c r="V119"/>
    </row>
    <row r="120" spans="22:22">
      <c r="V120"/>
    </row>
    <row r="121" spans="22:22">
      <c r="V121"/>
    </row>
    <row r="122" spans="22:22">
      <c r="V122"/>
    </row>
    <row r="123" spans="22:22">
      <c r="V123"/>
    </row>
    <row r="124" spans="22:22">
      <c r="V124"/>
    </row>
    <row r="125" spans="22:22">
      <c r="V125"/>
    </row>
    <row r="126" spans="22:22">
      <c r="V126"/>
    </row>
    <row r="127" spans="22:22">
      <c r="V127"/>
    </row>
    <row r="128" spans="22:22">
      <c r="V128"/>
    </row>
    <row r="129" spans="22:22">
      <c r="V129"/>
    </row>
    <row r="130" spans="22:22">
      <c r="V130"/>
    </row>
    <row r="131" spans="22:22">
      <c r="V131"/>
    </row>
    <row r="132" spans="22:22">
      <c r="V132"/>
    </row>
    <row r="133" spans="22:22">
      <c r="V133"/>
    </row>
    <row r="134" spans="22:22">
      <c r="V134"/>
    </row>
    <row r="135" spans="22:22">
      <c r="V135"/>
    </row>
    <row r="136" spans="22:22">
      <c r="V136"/>
    </row>
    <row r="137" spans="22:22">
      <c r="V137"/>
    </row>
    <row r="138" spans="22:22">
      <c r="V138"/>
    </row>
    <row r="139" spans="22:22">
      <c r="V139"/>
    </row>
    <row r="140" spans="22:22">
      <c r="V140"/>
    </row>
    <row r="141" spans="22:22">
      <c r="V141"/>
    </row>
    <row r="142" spans="22:22">
      <c r="V142"/>
    </row>
    <row r="143" spans="22:22">
      <c r="V143"/>
    </row>
    <row r="144" spans="22:22">
      <c r="V144"/>
    </row>
    <row r="145" spans="22:22">
      <c r="V145"/>
    </row>
    <row r="146" spans="22:22">
      <c r="V146"/>
    </row>
    <row r="147" spans="22:22">
      <c r="V147"/>
    </row>
    <row r="148" spans="22:22">
      <c r="V148"/>
    </row>
    <row r="149" spans="22:22">
      <c r="V149"/>
    </row>
    <row r="150" spans="22:22">
      <c r="V150"/>
    </row>
    <row r="151" spans="22:22">
      <c r="V151"/>
    </row>
    <row r="152" spans="22:22">
      <c r="V152"/>
    </row>
    <row r="153" spans="22:22">
      <c r="V153"/>
    </row>
    <row r="154" spans="22:22">
      <c r="V154"/>
    </row>
    <row r="155" spans="22:22">
      <c r="V155"/>
    </row>
    <row r="156" spans="22:22">
      <c r="V156"/>
    </row>
    <row r="157" spans="22:22">
      <c r="V157"/>
    </row>
    <row r="158" spans="22:22">
      <c r="V158"/>
    </row>
    <row r="159" spans="22:22">
      <c r="V159"/>
    </row>
    <row r="160" spans="22:22">
      <c r="V160"/>
    </row>
    <row r="161" spans="22:22">
      <c r="V161"/>
    </row>
    <row r="162" spans="22:22">
      <c r="V162"/>
    </row>
    <row r="163" spans="22:22">
      <c r="V163"/>
    </row>
    <row r="164" spans="22:22">
      <c r="V164"/>
    </row>
    <row r="165" spans="22:22">
      <c r="V165"/>
    </row>
    <row r="166" spans="22:22">
      <c r="V166"/>
    </row>
    <row r="167" spans="22:22">
      <c r="V167"/>
    </row>
    <row r="168" spans="22:22">
      <c r="V168"/>
    </row>
    <row r="169" spans="22:22">
      <c r="V169"/>
    </row>
    <row r="170" spans="22:22">
      <c r="V170"/>
    </row>
    <row r="171" spans="22:22">
      <c r="V171"/>
    </row>
    <row r="172" spans="22:22">
      <c r="V172"/>
    </row>
    <row r="173" spans="22:22">
      <c r="V173"/>
    </row>
    <row r="174" spans="22:22">
      <c r="V174"/>
    </row>
    <row r="175" spans="22:22">
      <c r="V175"/>
    </row>
    <row r="176" spans="22:22">
      <c r="V176"/>
    </row>
    <row r="177" spans="22:22">
      <c r="V177"/>
    </row>
    <row r="178" spans="22:22">
      <c r="V178"/>
    </row>
    <row r="179" spans="22:22">
      <c r="V179"/>
    </row>
    <row r="180" spans="22:22">
      <c r="V180"/>
    </row>
    <row r="181" spans="22:22">
      <c r="V181"/>
    </row>
    <row r="182" spans="22:22">
      <c r="V182"/>
    </row>
    <row r="183" spans="22:22">
      <c r="V183"/>
    </row>
    <row r="184" spans="22:22">
      <c r="V184"/>
    </row>
    <row r="185" spans="22:22">
      <c r="V185"/>
    </row>
    <row r="186" spans="22:22">
      <c r="V186"/>
    </row>
    <row r="187" spans="22:22">
      <c r="V187"/>
    </row>
    <row r="188" spans="22:22">
      <c r="V188"/>
    </row>
    <row r="189" spans="22:22">
      <c r="V189"/>
    </row>
    <row r="190" spans="22:22">
      <c r="V190"/>
    </row>
    <row r="191" spans="22:22">
      <c r="V191"/>
    </row>
    <row r="192" spans="22:22">
      <c r="V192"/>
    </row>
    <row r="193" spans="22:22">
      <c r="V193"/>
    </row>
    <row r="194" spans="22:22">
      <c r="V194"/>
    </row>
    <row r="195" spans="22:22">
      <c r="V195"/>
    </row>
    <row r="196" spans="22:22">
      <c r="V196"/>
    </row>
    <row r="197" spans="22:22">
      <c r="V197"/>
    </row>
    <row r="198" spans="22:22">
      <c r="V198"/>
    </row>
    <row r="199" spans="22:22">
      <c r="V199"/>
    </row>
    <row r="200" spans="22:22">
      <c r="V200"/>
    </row>
    <row r="201" spans="22:22">
      <c r="V201"/>
    </row>
    <row r="202" spans="22:22">
      <c r="V202"/>
    </row>
    <row r="203" spans="22:22">
      <c r="V203"/>
    </row>
    <row r="204" spans="22:22">
      <c r="V204"/>
    </row>
    <row r="205" spans="22:22">
      <c r="V205"/>
    </row>
    <row r="206" spans="22:22">
      <c r="V206"/>
    </row>
    <row r="207" spans="22:22">
      <c r="V207"/>
    </row>
    <row r="208" spans="22:22">
      <c r="V208"/>
    </row>
    <row r="209" spans="22:22">
      <c r="V209"/>
    </row>
    <row r="210" spans="22:22">
      <c r="V210"/>
    </row>
    <row r="211" spans="22:22">
      <c r="V211"/>
    </row>
    <row r="212" spans="22:22">
      <c r="V212"/>
    </row>
    <row r="213" spans="22:22">
      <c r="V213"/>
    </row>
    <row r="214" spans="22:22">
      <c r="V214"/>
    </row>
    <row r="215" spans="22:22">
      <c r="V215"/>
    </row>
    <row r="216" spans="22:22">
      <c r="V216"/>
    </row>
    <row r="217" spans="22:22">
      <c r="V217"/>
    </row>
    <row r="218" spans="22:22">
      <c r="V218"/>
    </row>
    <row r="219" spans="22:22">
      <c r="V219"/>
    </row>
    <row r="220" spans="22:22">
      <c r="V220"/>
    </row>
    <row r="221" spans="22:22">
      <c r="V221"/>
    </row>
    <row r="222" spans="22:22">
      <c r="V222"/>
    </row>
    <row r="223" spans="22:22">
      <c r="V223"/>
    </row>
    <row r="224" spans="22:22">
      <c r="V224"/>
    </row>
    <row r="225" spans="22:22">
      <c r="V225"/>
    </row>
    <row r="226" spans="22:22">
      <c r="V226"/>
    </row>
    <row r="227" spans="22:22">
      <c r="V227"/>
    </row>
    <row r="228" spans="22:22">
      <c r="V228"/>
    </row>
    <row r="229" spans="22:22">
      <c r="V229"/>
    </row>
    <row r="230" spans="22:22">
      <c r="V230"/>
    </row>
    <row r="231" spans="22:22">
      <c r="V231"/>
    </row>
    <row r="232" spans="22:22">
      <c r="V232"/>
    </row>
    <row r="233" spans="22:22">
      <c r="V233"/>
    </row>
    <row r="234" spans="22:22">
      <c r="V234"/>
    </row>
    <row r="235" spans="22:22">
      <c r="V235"/>
    </row>
    <row r="236" spans="22:22">
      <c r="V236"/>
    </row>
    <row r="237" spans="22:22">
      <c r="V237"/>
    </row>
    <row r="238" spans="22:22">
      <c r="V238"/>
    </row>
    <row r="239" spans="22:22">
      <c r="V239"/>
    </row>
    <row r="240" spans="22:22">
      <c r="V240"/>
    </row>
    <row r="241" spans="22:22">
      <c r="V241"/>
    </row>
    <row r="242" spans="22:22">
      <c r="V242"/>
    </row>
    <row r="243" spans="22:22">
      <c r="V243"/>
    </row>
    <row r="244" spans="22:22">
      <c r="V244"/>
    </row>
    <row r="245" spans="22:22">
      <c r="V245"/>
    </row>
    <row r="246" spans="22:22">
      <c r="V246"/>
    </row>
    <row r="247" spans="22:22">
      <c r="V247"/>
    </row>
    <row r="248" spans="22:22">
      <c r="V248"/>
    </row>
    <row r="249" spans="22:22">
      <c r="V249"/>
    </row>
    <row r="250" spans="22:22">
      <c r="V250"/>
    </row>
    <row r="251" spans="22:22">
      <c r="V251"/>
    </row>
    <row r="252" spans="22:22">
      <c r="V252"/>
    </row>
    <row r="253" spans="22:22">
      <c r="V253"/>
    </row>
    <row r="254" spans="22:22">
      <c r="V254"/>
    </row>
    <row r="255" spans="22:22">
      <c r="V255"/>
    </row>
    <row r="256" spans="22:22">
      <c r="V256"/>
    </row>
    <row r="257" spans="22:22">
      <c r="V257"/>
    </row>
    <row r="258" spans="22:22">
      <c r="V258"/>
    </row>
    <row r="259" spans="22:22">
      <c r="V259"/>
    </row>
    <row r="260" spans="22:22">
      <c r="V260"/>
    </row>
    <row r="261" spans="22:22">
      <c r="V261"/>
    </row>
    <row r="262" spans="22:22">
      <c r="V262"/>
    </row>
    <row r="263" spans="22:22">
      <c r="V263"/>
    </row>
    <row r="264" spans="22:22">
      <c r="V264"/>
    </row>
    <row r="265" spans="22:22">
      <c r="V265"/>
    </row>
    <row r="266" spans="22:22">
      <c r="V266"/>
    </row>
    <row r="267" spans="22:22">
      <c r="V267"/>
    </row>
    <row r="268" spans="22:22">
      <c r="V268"/>
    </row>
    <row r="269" spans="22:22">
      <c r="V269"/>
    </row>
    <row r="270" spans="22:22">
      <c r="V270"/>
    </row>
    <row r="271" spans="22:22">
      <c r="V271"/>
    </row>
    <row r="272" spans="22:22">
      <c r="V272"/>
    </row>
    <row r="273" spans="22:22">
      <c r="V273"/>
    </row>
    <row r="274" spans="22:22">
      <c r="V274"/>
    </row>
    <row r="275" spans="22:22">
      <c r="V275"/>
    </row>
    <row r="276" spans="22:22">
      <c r="V276"/>
    </row>
    <row r="277" spans="22:22">
      <c r="V277"/>
    </row>
    <row r="278" spans="22:22">
      <c r="V278"/>
    </row>
    <row r="279" spans="22:22">
      <c r="V279"/>
    </row>
    <row r="280" spans="22:22">
      <c r="V280"/>
    </row>
    <row r="281" spans="22:22">
      <c r="V281"/>
    </row>
    <row r="282" spans="22:22">
      <c r="V282"/>
    </row>
    <row r="283" spans="22:22">
      <c r="V283"/>
    </row>
    <row r="284" spans="22:22">
      <c r="V284"/>
    </row>
    <row r="285" spans="22:22">
      <c r="V285"/>
    </row>
    <row r="286" spans="22:22">
      <c r="V286"/>
    </row>
    <row r="287" spans="22:22">
      <c r="V287"/>
    </row>
    <row r="288" spans="22:22">
      <c r="V288"/>
    </row>
    <row r="289" spans="22:22">
      <c r="V289"/>
    </row>
    <row r="290" spans="22:22">
      <c r="V290"/>
    </row>
    <row r="291" spans="22:22">
      <c r="V291"/>
    </row>
    <row r="292" spans="22:22">
      <c r="V292"/>
    </row>
    <row r="293" spans="22:22">
      <c r="V293"/>
    </row>
    <row r="294" spans="22:22">
      <c r="V294"/>
    </row>
    <row r="295" spans="22:22">
      <c r="V295"/>
    </row>
    <row r="296" spans="22:22">
      <c r="V296"/>
    </row>
    <row r="297" spans="22:22">
      <c r="V297"/>
    </row>
    <row r="298" spans="22:22">
      <c r="V298"/>
    </row>
    <row r="299" spans="22:22">
      <c r="V299"/>
    </row>
    <row r="300" spans="22:22">
      <c r="V300"/>
    </row>
    <row r="301" spans="22:22">
      <c r="V301"/>
    </row>
    <row r="302" spans="22:22">
      <c r="V302"/>
    </row>
    <row r="303" spans="22:22">
      <c r="V303"/>
    </row>
    <row r="304" spans="22:22">
      <c r="V304"/>
    </row>
    <row r="305" spans="22:22">
      <c r="V305"/>
    </row>
    <row r="306" spans="22:22">
      <c r="V306"/>
    </row>
    <row r="307" spans="22:22">
      <c r="V307"/>
    </row>
    <row r="308" spans="22:22">
      <c r="V308"/>
    </row>
    <row r="309" spans="22:22">
      <c r="V309"/>
    </row>
    <row r="310" spans="22:22">
      <c r="V310"/>
    </row>
    <row r="311" spans="22:22">
      <c r="V311"/>
    </row>
    <row r="312" spans="22:22">
      <c r="V312"/>
    </row>
    <row r="313" spans="22:22">
      <c r="V313"/>
    </row>
    <row r="314" spans="22:22">
      <c r="V314"/>
    </row>
    <row r="315" spans="22:22">
      <c r="V315"/>
    </row>
    <row r="316" spans="22:22">
      <c r="V316"/>
    </row>
    <row r="317" spans="22:22">
      <c r="V317"/>
    </row>
    <row r="318" spans="22:22">
      <c r="V318"/>
    </row>
    <row r="319" spans="22:22">
      <c r="V319"/>
    </row>
    <row r="320" spans="22:22">
      <c r="V320"/>
    </row>
    <row r="321" spans="22:22">
      <c r="V321"/>
    </row>
    <row r="322" spans="22:22">
      <c r="V322"/>
    </row>
    <row r="323" spans="22:22">
      <c r="V323"/>
    </row>
    <row r="324" spans="22:22">
      <c r="V324"/>
    </row>
    <row r="325" spans="22:22">
      <c r="V325"/>
    </row>
    <row r="326" spans="22:22">
      <c r="V326"/>
    </row>
    <row r="327" spans="22:22">
      <c r="V327"/>
    </row>
    <row r="328" spans="22:22">
      <c r="V328"/>
    </row>
    <row r="329" spans="22:22">
      <c r="V329"/>
    </row>
    <row r="330" spans="22:22">
      <c r="V330"/>
    </row>
    <row r="331" spans="22:22">
      <c r="V331"/>
    </row>
    <row r="332" spans="22:22">
      <c r="V332"/>
    </row>
    <row r="333" spans="22:22">
      <c r="V333"/>
    </row>
    <row r="334" spans="22:22">
      <c r="V334"/>
    </row>
    <row r="335" spans="22:22">
      <c r="V335"/>
    </row>
    <row r="336" spans="22:22">
      <c r="V336"/>
    </row>
    <row r="337" spans="22:22">
      <c r="V337"/>
    </row>
    <row r="338" spans="22:22">
      <c r="V338"/>
    </row>
    <row r="339" spans="22:22">
      <c r="V339"/>
    </row>
    <row r="340" spans="22:22">
      <c r="V340"/>
    </row>
    <row r="341" spans="22:22">
      <c r="V341"/>
    </row>
    <row r="342" spans="22:22">
      <c r="V342"/>
    </row>
    <row r="343" spans="22:22">
      <c r="V343"/>
    </row>
    <row r="344" spans="22:22">
      <c r="V344"/>
    </row>
    <row r="345" spans="22:22">
      <c r="V345"/>
    </row>
    <row r="346" spans="22:22">
      <c r="V346"/>
    </row>
    <row r="347" spans="22:22">
      <c r="V347"/>
    </row>
    <row r="348" spans="22:22">
      <c r="V348"/>
    </row>
    <row r="349" spans="22:22">
      <c r="V349"/>
    </row>
    <row r="350" spans="22:22">
      <c r="V350"/>
    </row>
    <row r="351" spans="22:22">
      <c r="V351"/>
    </row>
    <row r="352" spans="22:22">
      <c r="V352"/>
    </row>
    <row r="353" spans="22:22">
      <c r="V353"/>
    </row>
    <row r="354" spans="22:22">
      <c r="V354"/>
    </row>
    <row r="355" spans="22:22">
      <c r="V355"/>
    </row>
    <row r="356" spans="22:22">
      <c r="V356"/>
    </row>
    <row r="357" spans="22:22">
      <c r="V357"/>
    </row>
    <row r="358" spans="22:22">
      <c r="V358"/>
    </row>
    <row r="359" spans="22:22">
      <c r="V359"/>
    </row>
    <row r="360" spans="22:22">
      <c r="V360"/>
    </row>
    <row r="361" spans="22:22">
      <c r="V361"/>
    </row>
    <row r="362" spans="22:22">
      <c r="V362"/>
    </row>
    <row r="363" spans="22:22">
      <c r="V363"/>
    </row>
    <row r="364" spans="22:22">
      <c r="V364"/>
    </row>
    <row r="365" spans="22:22">
      <c r="V365"/>
    </row>
    <row r="366" spans="22:22">
      <c r="V366"/>
    </row>
    <row r="367" spans="22:22">
      <c r="V367"/>
    </row>
    <row r="368" spans="22:22">
      <c r="V368"/>
    </row>
    <row r="369" spans="22:22">
      <c r="V369"/>
    </row>
    <row r="370" spans="22:22">
      <c r="V370"/>
    </row>
    <row r="371" spans="22:22">
      <c r="V371"/>
    </row>
    <row r="372" spans="22:22">
      <c r="V372"/>
    </row>
    <row r="373" spans="22:22">
      <c r="V373"/>
    </row>
    <row r="374" spans="22:22">
      <c r="V374"/>
    </row>
    <row r="375" spans="22:22">
      <c r="V375"/>
    </row>
    <row r="376" spans="22:22">
      <c r="V376"/>
    </row>
    <row r="377" spans="22:22">
      <c r="V377"/>
    </row>
    <row r="378" spans="22:22">
      <c r="V378"/>
    </row>
    <row r="379" spans="22:22">
      <c r="V379"/>
    </row>
    <row r="380" spans="22:22">
      <c r="V380"/>
    </row>
    <row r="381" spans="22:22">
      <c r="V381"/>
    </row>
    <row r="382" spans="22:22">
      <c r="V382"/>
    </row>
    <row r="383" spans="22:22">
      <c r="V383"/>
    </row>
    <row r="384" spans="22:22">
      <c r="V384"/>
    </row>
    <row r="385" spans="22:22">
      <c r="V385"/>
    </row>
    <row r="386" spans="22:22">
      <c r="V386"/>
    </row>
    <row r="387" spans="22:22">
      <c r="V387"/>
    </row>
    <row r="388" spans="22:22">
      <c r="V388"/>
    </row>
    <row r="389" spans="22:22">
      <c r="V389"/>
    </row>
    <row r="390" spans="22:22">
      <c r="V390"/>
    </row>
    <row r="391" spans="22:22">
      <c r="V391"/>
    </row>
    <row r="392" spans="22:22">
      <c r="V392"/>
    </row>
    <row r="393" spans="22:22">
      <c r="V393"/>
    </row>
    <row r="394" spans="22:22">
      <c r="V394"/>
    </row>
    <row r="395" spans="22:22">
      <c r="V395"/>
    </row>
    <row r="396" spans="22:22">
      <c r="V396"/>
    </row>
    <row r="397" spans="22:22">
      <c r="V397"/>
    </row>
    <row r="398" spans="22:22">
      <c r="V398"/>
    </row>
    <row r="399" spans="22:22">
      <c r="V399"/>
    </row>
    <row r="400" spans="22:22">
      <c r="V400"/>
    </row>
    <row r="401" spans="22:22">
      <c r="V401"/>
    </row>
    <row r="402" spans="22:22">
      <c r="V402"/>
    </row>
    <row r="403" spans="22:22">
      <c r="V403"/>
    </row>
    <row r="404" spans="22:22">
      <c r="V404"/>
    </row>
    <row r="405" spans="22:22">
      <c r="V405"/>
    </row>
    <row r="406" spans="22:22">
      <c r="V406"/>
    </row>
    <row r="407" spans="22:22">
      <c r="V407"/>
    </row>
    <row r="408" spans="22:22">
      <c r="V408"/>
    </row>
    <row r="409" spans="22:22">
      <c r="V409"/>
    </row>
    <row r="410" spans="22:22">
      <c r="V410"/>
    </row>
    <row r="411" spans="22:22">
      <c r="V411"/>
    </row>
    <row r="412" spans="22:22">
      <c r="V412"/>
    </row>
    <row r="413" spans="22:22">
      <c r="V413"/>
    </row>
    <row r="414" spans="22:22">
      <c r="V414"/>
    </row>
    <row r="415" spans="22:22">
      <c r="V415"/>
    </row>
    <row r="416" spans="22:22">
      <c r="V416"/>
    </row>
    <row r="417" spans="22:22">
      <c r="V417"/>
    </row>
    <row r="418" spans="22:22">
      <c r="V418"/>
    </row>
    <row r="419" spans="22:22">
      <c r="V419"/>
    </row>
    <row r="420" spans="22:22">
      <c r="V420"/>
    </row>
    <row r="421" spans="22:22">
      <c r="V421"/>
    </row>
    <row r="422" spans="22:22">
      <c r="V422"/>
    </row>
    <row r="423" spans="22:22">
      <c r="V423"/>
    </row>
    <row r="424" spans="22:22">
      <c r="V424"/>
    </row>
    <row r="425" spans="22:22">
      <c r="V425"/>
    </row>
    <row r="426" spans="22:22">
      <c r="V426"/>
    </row>
    <row r="427" spans="22:22">
      <c r="V427"/>
    </row>
    <row r="428" spans="22:22">
      <c r="V428"/>
    </row>
    <row r="429" spans="22:22">
      <c r="V429"/>
    </row>
    <row r="430" spans="22:22">
      <c r="V430"/>
    </row>
    <row r="431" spans="22:22">
      <c r="V431"/>
    </row>
    <row r="432" spans="22:22">
      <c r="V432"/>
    </row>
    <row r="433" spans="22:22">
      <c r="V433"/>
    </row>
    <row r="434" spans="22:22">
      <c r="V434"/>
    </row>
    <row r="435" spans="22:22">
      <c r="V435"/>
    </row>
    <row r="436" spans="22:22">
      <c r="V436"/>
    </row>
    <row r="437" spans="22:22">
      <c r="V437"/>
    </row>
    <row r="438" spans="22:22">
      <c r="V438"/>
    </row>
    <row r="439" spans="22:22">
      <c r="V439"/>
    </row>
    <row r="440" spans="22:22">
      <c r="V440"/>
    </row>
    <row r="441" spans="22:22">
      <c r="V441"/>
    </row>
    <row r="442" spans="22:22">
      <c r="V442"/>
    </row>
    <row r="443" spans="22:22">
      <c r="V443"/>
    </row>
    <row r="444" spans="22:22">
      <c r="V444"/>
    </row>
    <row r="445" spans="22:22">
      <c r="V445"/>
    </row>
    <row r="446" spans="22:22">
      <c r="V446"/>
    </row>
    <row r="447" spans="22:22">
      <c r="V447"/>
    </row>
    <row r="448" spans="22:22">
      <c r="V448"/>
    </row>
    <row r="449" spans="22:22">
      <c r="V449"/>
    </row>
    <row r="450" spans="22:22">
      <c r="V450"/>
    </row>
    <row r="451" spans="22:22">
      <c r="V451"/>
    </row>
    <row r="452" spans="22:22">
      <c r="V452"/>
    </row>
    <row r="453" spans="22:22">
      <c r="V453"/>
    </row>
    <row r="454" spans="22:22">
      <c r="V454"/>
    </row>
    <row r="455" spans="22:22">
      <c r="V455"/>
    </row>
    <row r="456" spans="22:22">
      <c r="V456"/>
    </row>
    <row r="457" spans="22:22">
      <c r="V457"/>
    </row>
    <row r="458" spans="22:22">
      <c r="V458"/>
    </row>
    <row r="459" spans="22:22">
      <c r="V459"/>
    </row>
    <row r="460" spans="22:22">
      <c r="V460"/>
    </row>
    <row r="461" spans="22:22">
      <c r="V461"/>
    </row>
    <row r="462" spans="22:22">
      <c r="V462"/>
    </row>
    <row r="463" spans="22:22">
      <c r="V463"/>
    </row>
    <row r="464" spans="22:22">
      <c r="V464"/>
    </row>
    <row r="465" spans="22:22">
      <c r="V465"/>
    </row>
    <row r="466" spans="22:22">
      <c r="V466"/>
    </row>
    <row r="467" spans="22:22">
      <c r="V467"/>
    </row>
    <row r="468" spans="22:22">
      <c r="V468"/>
    </row>
    <row r="469" spans="22:22">
      <c r="V469"/>
    </row>
    <row r="470" spans="22:22">
      <c r="V470"/>
    </row>
    <row r="471" spans="22:22">
      <c r="V471"/>
    </row>
    <row r="472" spans="22:22">
      <c r="V472"/>
    </row>
    <row r="473" spans="22:22">
      <c r="V473"/>
    </row>
    <row r="474" spans="22:22">
      <c r="V474"/>
    </row>
    <row r="475" spans="22:22">
      <c r="V475"/>
    </row>
    <row r="476" spans="22:22">
      <c r="V476"/>
    </row>
    <row r="477" spans="22:22">
      <c r="V477"/>
    </row>
    <row r="478" spans="22:22">
      <c r="V478"/>
    </row>
    <row r="479" spans="22:22">
      <c r="V479"/>
    </row>
    <row r="480" spans="22:22">
      <c r="V480"/>
    </row>
    <row r="481" spans="22:22">
      <c r="V481"/>
    </row>
    <row r="482" spans="22:22">
      <c r="V482"/>
    </row>
    <row r="483" spans="22:22">
      <c r="V483"/>
    </row>
    <row r="484" spans="22:22">
      <c r="V484"/>
    </row>
    <row r="485" spans="22:22">
      <c r="V485"/>
    </row>
    <row r="486" spans="22:22">
      <c r="V486"/>
    </row>
    <row r="487" spans="22:22">
      <c r="V487"/>
    </row>
    <row r="488" spans="22:22">
      <c r="V488"/>
    </row>
    <row r="489" spans="22:22">
      <c r="V489"/>
    </row>
    <row r="490" spans="22:22">
      <c r="V490"/>
    </row>
    <row r="491" spans="22:22">
      <c r="V491"/>
    </row>
    <row r="492" spans="22:22">
      <c r="V492"/>
    </row>
    <row r="493" spans="22:22">
      <c r="V493"/>
    </row>
    <row r="494" spans="22:22">
      <c r="V494"/>
    </row>
    <row r="495" spans="22:22">
      <c r="V495"/>
    </row>
    <row r="496" spans="22:22">
      <c r="V496"/>
    </row>
    <row r="497" spans="22:22">
      <c r="V497"/>
    </row>
    <row r="498" spans="22:22">
      <c r="V498"/>
    </row>
    <row r="499" spans="22:22">
      <c r="V499"/>
    </row>
    <row r="500" spans="22:22">
      <c r="V500"/>
    </row>
    <row r="501" spans="22:22">
      <c r="V501"/>
    </row>
    <row r="502" spans="22:22">
      <c r="V502"/>
    </row>
    <row r="503" spans="22:22">
      <c r="V503"/>
    </row>
    <row r="504" spans="22:22">
      <c r="V504"/>
    </row>
    <row r="505" spans="22:22">
      <c r="V505"/>
    </row>
    <row r="506" spans="22:22">
      <c r="V506"/>
    </row>
    <row r="507" spans="22:22">
      <c r="V507"/>
    </row>
    <row r="508" spans="22:22">
      <c r="V508"/>
    </row>
    <row r="509" spans="22:22">
      <c r="V509"/>
    </row>
    <row r="510" spans="22:22">
      <c r="V510"/>
    </row>
    <row r="511" spans="22:22">
      <c r="V511"/>
    </row>
    <row r="512" spans="22:22">
      <c r="V512"/>
    </row>
    <row r="513" spans="22:22">
      <c r="V513"/>
    </row>
    <row r="514" spans="22:22">
      <c r="V514"/>
    </row>
    <row r="515" spans="22:22">
      <c r="V515"/>
    </row>
    <row r="516" spans="22:22">
      <c r="V516"/>
    </row>
    <row r="517" spans="22:22">
      <c r="V517"/>
    </row>
    <row r="518" spans="22:22">
      <c r="V518"/>
    </row>
    <row r="519" spans="22:22">
      <c r="V519"/>
    </row>
    <row r="520" spans="22:22">
      <c r="V520"/>
    </row>
    <row r="521" spans="22:22">
      <c r="V521"/>
    </row>
    <row r="522" spans="22:22">
      <c r="V522"/>
    </row>
    <row r="523" spans="22:22">
      <c r="V523"/>
    </row>
    <row r="524" spans="22:22">
      <c r="V524"/>
    </row>
    <row r="525" spans="22:22">
      <c r="V525"/>
    </row>
    <row r="526" spans="22:22">
      <c r="V526"/>
    </row>
    <row r="527" spans="22:22">
      <c r="V527"/>
    </row>
    <row r="528" spans="22:22">
      <c r="V528"/>
    </row>
    <row r="529" spans="22:22">
      <c r="V529"/>
    </row>
    <row r="530" spans="22:22">
      <c r="V530"/>
    </row>
    <row r="531" spans="22:22">
      <c r="V531"/>
    </row>
    <row r="532" spans="22:22">
      <c r="V532"/>
    </row>
    <row r="533" spans="22:22">
      <c r="V533"/>
    </row>
    <row r="534" spans="22:22">
      <c r="V534"/>
    </row>
    <row r="535" spans="22:22">
      <c r="V535"/>
    </row>
    <row r="536" spans="22:22">
      <c r="V536"/>
    </row>
    <row r="537" spans="22:22">
      <c r="V537"/>
    </row>
    <row r="538" spans="22:22">
      <c r="V538"/>
    </row>
    <row r="539" spans="22:22">
      <c r="V539"/>
    </row>
    <row r="540" spans="22:22">
      <c r="V540"/>
    </row>
    <row r="541" spans="22:22">
      <c r="V541"/>
    </row>
    <row r="542" spans="22:22">
      <c r="V542"/>
    </row>
    <row r="543" spans="22:22">
      <c r="V543"/>
    </row>
    <row r="544" spans="22:22">
      <c r="V544"/>
    </row>
    <row r="545" spans="22:22">
      <c r="V545"/>
    </row>
    <row r="546" spans="22:22">
      <c r="V546"/>
    </row>
    <row r="547" spans="22:22">
      <c r="V547"/>
    </row>
    <row r="548" spans="22:22">
      <c r="V548"/>
    </row>
    <row r="549" spans="22:22">
      <c r="V549"/>
    </row>
    <row r="550" spans="22:22">
      <c r="V550"/>
    </row>
    <row r="551" spans="22:22">
      <c r="V551"/>
    </row>
    <row r="552" spans="22:22">
      <c r="V552"/>
    </row>
    <row r="553" spans="22:22">
      <c r="V553"/>
    </row>
    <row r="554" spans="22:22">
      <c r="V554"/>
    </row>
    <row r="555" spans="22:22">
      <c r="V555"/>
    </row>
    <row r="556" spans="22:22">
      <c r="V556"/>
    </row>
    <row r="557" spans="22:22">
      <c r="V557"/>
    </row>
    <row r="558" spans="22:22">
      <c r="V558"/>
    </row>
    <row r="559" spans="22:22">
      <c r="V559"/>
    </row>
    <row r="560" spans="22:22">
      <c r="V560"/>
    </row>
    <row r="561" spans="22:22">
      <c r="V561"/>
    </row>
    <row r="562" spans="22:22">
      <c r="V562"/>
    </row>
    <row r="563" spans="22:22">
      <c r="V563"/>
    </row>
    <row r="564" spans="22:22">
      <c r="V564"/>
    </row>
    <row r="565" spans="22:22">
      <c r="V565"/>
    </row>
    <row r="566" spans="22:22">
      <c r="V566"/>
    </row>
    <row r="567" spans="22:22">
      <c r="V567"/>
    </row>
    <row r="568" spans="22:22">
      <c r="V568"/>
    </row>
    <row r="569" spans="22:22">
      <c r="V569"/>
    </row>
    <row r="570" spans="22:22">
      <c r="V570"/>
    </row>
    <row r="571" spans="22:22">
      <c r="V571"/>
    </row>
    <row r="572" spans="22:22">
      <c r="V572"/>
    </row>
    <row r="573" spans="22:22">
      <c r="V573"/>
    </row>
    <row r="574" spans="22:22">
      <c r="V574"/>
    </row>
    <row r="575" spans="22:22">
      <c r="V575"/>
    </row>
    <row r="576" spans="22:22">
      <c r="V576"/>
    </row>
    <row r="577" spans="22:22">
      <c r="V577"/>
    </row>
    <row r="578" spans="22:22">
      <c r="V578"/>
    </row>
    <row r="579" spans="22:22">
      <c r="V579"/>
    </row>
    <row r="580" spans="22:22">
      <c r="V580"/>
    </row>
    <row r="581" spans="22:22">
      <c r="V581"/>
    </row>
    <row r="582" spans="22:22">
      <c r="V582"/>
    </row>
    <row r="583" spans="22:22">
      <c r="V583"/>
    </row>
    <row r="584" spans="22:22">
      <c r="V584"/>
    </row>
    <row r="585" spans="22:22">
      <c r="V585"/>
    </row>
    <row r="586" spans="22:22">
      <c r="V586"/>
    </row>
    <row r="587" spans="22:22">
      <c r="V587"/>
    </row>
    <row r="588" spans="22:22">
      <c r="V588"/>
    </row>
    <row r="589" spans="22:22">
      <c r="V589"/>
    </row>
    <row r="590" spans="22:22">
      <c r="V590"/>
    </row>
    <row r="591" spans="22:22">
      <c r="V591"/>
    </row>
    <row r="592" spans="22:22">
      <c r="V592"/>
    </row>
    <row r="593" spans="22:22">
      <c r="V593"/>
    </row>
    <row r="594" spans="22:22">
      <c r="V594"/>
    </row>
    <row r="595" spans="22:22">
      <c r="V595"/>
    </row>
    <row r="596" spans="22:22">
      <c r="V596"/>
    </row>
    <row r="597" spans="22:22">
      <c r="V597"/>
    </row>
    <row r="598" spans="22:22">
      <c r="V598"/>
    </row>
    <row r="599" spans="22:22">
      <c r="V599"/>
    </row>
    <row r="600" spans="22:22">
      <c r="V600"/>
    </row>
    <row r="601" spans="22:22">
      <c r="V601"/>
    </row>
    <row r="602" spans="22:22">
      <c r="V602"/>
    </row>
    <row r="603" spans="22:22">
      <c r="V603"/>
    </row>
    <row r="604" spans="22:22">
      <c r="V604"/>
    </row>
    <row r="605" spans="22:22">
      <c r="V605"/>
    </row>
    <row r="606" spans="22:22">
      <c r="V606"/>
    </row>
    <row r="607" spans="22:22">
      <c r="V607"/>
    </row>
    <row r="608" spans="22:22">
      <c r="V608"/>
    </row>
    <row r="609" spans="22:22">
      <c r="V609"/>
    </row>
    <row r="610" spans="22:22">
      <c r="V610"/>
    </row>
    <row r="611" spans="22:22">
      <c r="V611"/>
    </row>
    <row r="612" spans="22:22">
      <c r="V612"/>
    </row>
    <row r="613" spans="22:22">
      <c r="V613"/>
    </row>
    <row r="614" spans="22:22">
      <c r="V614"/>
    </row>
    <row r="615" spans="22:22">
      <c r="V615"/>
    </row>
    <row r="616" spans="22:22">
      <c r="V616"/>
    </row>
    <row r="617" spans="22:22">
      <c r="V617"/>
    </row>
    <row r="618" spans="22:22">
      <c r="V618"/>
    </row>
    <row r="619" spans="22:22">
      <c r="V619"/>
    </row>
    <row r="620" spans="22:22">
      <c r="V620"/>
    </row>
    <row r="621" spans="22:22">
      <c r="V621"/>
    </row>
    <row r="622" spans="22:22">
      <c r="V622"/>
    </row>
    <row r="623" spans="22:22">
      <c r="V623"/>
    </row>
    <row r="624" spans="22:22">
      <c r="V624"/>
    </row>
    <row r="625" spans="22:22">
      <c r="V625"/>
    </row>
    <row r="626" spans="22:22">
      <c r="V626"/>
    </row>
    <row r="627" spans="22:22">
      <c r="V627"/>
    </row>
    <row r="628" spans="22:22">
      <c r="V628"/>
    </row>
    <row r="629" spans="22:22">
      <c r="V629"/>
    </row>
    <row r="630" spans="22:22">
      <c r="V630"/>
    </row>
    <row r="631" spans="22:22">
      <c r="V631"/>
    </row>
    <row r="632" spans="22:22">
      <c r="V632"/>
    </row>
    <row r="633" spans="22:22">
      <c r="V633"/>
    </row>
    <row r="634" spans="22:22">
      <c r="V634"/>
    </row>
    <row r="635" spans="22:22">
      <c r="V635"/>
    </row>
    <row r="636" spans="22:22">
      <c r="V636"/>
    </row>
    <row r="637" spans="22:22">
      <c r="V637"/>
    </row>
    <row r="638" spans="22:22">
      <c r="V638"/>
    </row>
    <row r="639" spans="22:22">
      <c r="V639"/>
    </row>
    <row r="640" spans="22:22">
      <c r="V640"/>
    </row>
    <row r="641" spans="22:22">
      <c r="V641"/>
    </row>
    <row r="642" spans="22:22">
      <c r="V642"/>
    </row>
    <row r="643" spans="22:22">
      <c r="V643"/>
    </row>
    <row r="644" spans="22:22">
      <c r="V644"/>
    </row>
    <row r="645" spans="22:22">
      <c r="V645"/>
    </row>
    <row r="646" spans="22:22">
      <c r="V646"/>
    </row>
    <row r="647" spans="22:22">
      <c r="V647"/>
    </row>
    <row r="648" spans="22:22">
      <c r="V648"/>
    </row>
    <row r="649" spans="22:22">
      <c r="V649"/>
    </row>
    <row r="650" spans="22:22">
      <c r="V650"/>
    </row>
    <row r="651" spans="22:22">
      <c r="V651"/>
    </row>
    <row r="652" spans="22:22">
      <c r="V652"/>
    </row>
    <row r="653" spans="22:22">
      <c r="V653"/>
    </row>
    <row r="654" spans="22:22">
      <c r="V654"/>
    </row>
    <row r="655" spans="22:22">
      <c r="V655"/>
    </row>
    <row r="656" spans="22:22">
      <c r="V656"/>
    </row>
    <row r="657" spans="21:27">
      <c r="V657"/>
    </row>
    <row r="658" spans="21:27">
      <c r="V658"/>
    </row>
    <row r="659" spans="21:27">
      <c r="V659"/>
    </row>
    <row r="660" spans="21:27">
      <c r="V660"/>
    </row>
    <row r="661" spans="21:27">
      <c r="V661"/>
    </row>
    <row r="662" spans="21:27">
      <c r="V662"/>
    </row>
    <row r="663" spans="21:27">
      <c r="V663"/>
    </row>
    <row r="664" spans="21:27">
      <c r="V664"/>
    </row>
    <row r="665" spans="21:27">
      <c r="V665"/>
    </row>
    <row r="666" spans="21:27">
      <c r="V666"/>
    </row>
    <row r="667" spans="21:27">
      <c r="V667"/>
    </row>
    <row r="668" spans="21:27">
      <c r="V668"/>
    </row>
    <row r="669" spans="21:27">
      <c r="U669" s="67"/>
      <c r="V669" s="67"/>
      <c r="W669" s="67"/>
      <c r="X669" s="67"/>
      <c r="Y669" s="68"/>
      <c r="Z669" s="67"/>
      <c r="AA669" s="67"/>
    </row>
    <row r="670" spans="21:27">
      <c r="U670" s="67"/>
      <c r="V670" s="67"/>
      <c r="W670" s="67"/>
      <c r="X670" s="67"/>
      <c r="Y670" s="68"/>
      <c r="Z670" s="67"/>
      <c r="AA670" s="67"/>
    </row>
    <row r="671" spans="21:27">
      <c r="U671" s="67"/>
      <c r="V671" s="67"/>
      <c r="W671" s="67"/>
      <c r="X671" s="67"/>
      <c r="Y671" s="68"/>
      <c r="Z671" s="67"/>
      <c r="AA671" s="67"/>
    </row>
    <row r="672" spans="21:27">
      <c r="U672" s="67"/>
      <c r="V672" s="67"/>
      <c r="W672" s="67"/>
      <c r="X672" s="67"/>
      <c r="Y672" s="68"/>
      <c r="Z672" s="67"/>
      <c r="AA672" s="67"/>
    </row>
    <row r="673" spans="20:27">
      <c r="U673" s="67"/>
      <c r="V673" s="67"/>
      <c r="W673" s="67"/>
      <c r="X673" s="67"/>
      <c r="Y673" s="68"/>
      <c r="Z673" s="67"/>
      <c r="AA673" s="67"/>
    </row>
    <row r="674" spans="20:27">
      <c r="U674" s="67"/>
      <c r="V674" s="67"/>
      <c r="W674" s="67"/>
      <c r="X674" s="67"/>
      <c r="Y674" s="68"/>
      <c r="Z674" s="67"/>
      <c r="AA674" s="67"/>
    </row>
    <row r="675" spans="20:27">
      <c r="U675" s="67"/>
      <c r="V675" s="67"/>
      <c r="W675" s="67"/>
      <c r="X675" s="67"/>
      <c r="Y675" s="68"/>
      <c r="Z675" s="67"/>
      <c r="AA675" s="67"/>
    </row>
    <row r="676" spans="20:27">
      <c r="U676" s="67"/>
      <c r="V676" s="67"/>
      <c r="W676" s="67"/>
      <c r="X676" s="67"/>
      <c r="Y676" s="68"/>
      <c r="Z676" s="67"/>
      <c r="AA676" s="67"/>
    </row>
    <row r="677" spans="20:27">
      <c r="U677" s="67"/>
      <c r="V677" s="67"/>
      <c r="W677" s="67"/>
      <c r="X677" s="67"/>
      <c r="Y677" s="68"/>
      <c r="Z677" s="67"/>
      <c r="AA677" s="67"/>
    </row>
    <row r="678" spans="20:27">
      <c r="U678" s="67"/>
      <c r="V678" s="67"/>
      <c r="W678" s="67"/>
      <c r="X678" s="67"/>
      <c r="Y678" s="68"/>
      <c r="Z678" s="67"/>
      <c r="AA678" s="67"/>
    </row>
    <row r="679" spans="20:27">
      <c r="U679" s="67"/>
      <c r="V679" s="67"/>
      <c r="W679" s="67"/>
      <c r="X679" s="67"/>
      <c r="Y679" s="68"/>
      <c r="Z679" s="67"/>
      <c r="AA679" s="67"/>
    </row>
    <row r="680" spans="20:27">
      <c r="U680" s="67"/>
      <c r="V680" s="67"/>
      <c r="W680" s="67"/>
      <c r="X680" s="67"/>
      <c r="Y680" s="68"/>
      <c r="Z680" s="67"/>
      <c r="AA680" s="67"/>
    </row>
    <row r="681" spans="20:27">
      <c r="U681" s="67"/>
      <c r="V681" s="67"/>
      <c r="W681" s="67"/>
      <c r="X681" s="67"/>
      <c r="Y681" s="68"/>
      <c r="Z681" s="67"/>
      <c r="AA681" s="67"/>
    </row>
    <row r="682" spans="20:27">
      <c r="U682" s="67"/>
      <c r="V682" s="67"/>
      <c r="W682" s="67"/>
      <c r="X682" s="67"/>
      <c r="Y682" s="68"/>
      <c r="Z682" s="67"/>
      <c r="AA682" s="67"/>
    </row>
    <row r="683" spans="20:27">
      <c r="U683" s="67"/>
      <c r="V683" s="67"/>
      <c r="W683" s="67"/>
      <c r="X683" s="67"/>
      <c r="Y683" s="68"/>
      <c r="Z683" s="67"/>
      <c r="AA683" s="67"/>
    </row>
    <row r="684" spans="20:27">
      <c r="T684" s="68"/>
      <c r="U684" s="67"/>
      <c r="V684" s="67"/>
      <c r="W684" s="67"/>
      <c r="X684" s="67"/>
      <c r="Y684" s="68"/>
      <c r="Z684" s="67"/>
      <c r="AA684" s="67"/>
    </row>
    <row r="685" spans="20:27">
      <c r="T685" s="68"/>
      <c r="U685" s="67"/>
      <c r="V685" s="67"/>
      <c r="W685" s="67"/>
      <c r="X685" s="67"/>
      <c r="Y685" s="68"/>
      <c r="Z685" s="67"/>
      <c r="AA685" s="67"/>
    </row>
    <row r="686" spans="20:27">
      <c r="T686" s="68"/>
      <c r="U686" s="67"/>
      <c r="V686" s="67"/>
      <c r="W686" s="67"/>
      <c r="X686" s="67"/>
      <c r="Y686" s="68"/>
      <c r="Z686" s="67"/>
      <c r="AA686" s="67"/>
    </row>
    <row r="687" spans="20:27">
      <c r="T687" s="68"/>
      <c r="U687" s="67"/>
      <c r="V687" s="67"/>
      <c r="W687" s="67"/>
      <c r="X687" s="67"/>
      <c r="Y687" s="68"/>
      <c r="Z687" s="67"/>
      <c r="AA687" s="67"/>
    </row>
    <row r="688" spans="20:27">
      <c r="T688" s="68"/>
      <c r="U688" s="67"/>
      <c r="V688" s="67"/>
      <c r="W688" s="67"/>
      <c r="X688" s="67"/>
      <c r="Y688" s="68"/>
      <c r="Z688" s="67"/>
      <c r="AA688" s="67"/>
    </row>
    <row r="689" spans="20:27">
      <c r="T689" s="68"/>
      <c r="U689" s="67"/>
      <c r="V689" s="67"/>
      <c r="W689" s="67"/>
      <c r="X689" s="67"/>
      <c r="Y689" s="68"/>
      <c r="Z689" s="67"/>
      <c r="AA689" s="67"/>
    </row>
    <row r="690" spans="20:27">
      <c r="T690" s="68"/>
      <c r="U690" s="67"/>
      <c r="V690" s="67"/>
      <c r="W690" s="67"/>
      <c r="X690" s="67"/>
      <c r="Y690" s="68"/>
      <c r="Z690" s="67"/>
      <c r="AA690" s="67"/>
    </row>
    <row r="691" spans="20:27">
      <c r="T691" s="68"/>
      <c r="U691" s="67"/>
      <c r="V691" s="67"/>
      <c r="W691" s="67"/>
      <c r="X691" s="67"/>
      <c r="Y691" s="68"/>
      <c r="Z691" s="67"/>
      <c r="AA691" s="67"/>
    </row>
    <row r="692" spans="20:27">
      <c r="T692" s="68"/>
      <c r="U692" s="67"/>
      <c r="V692" s="67"/>
      <c r="W692" s="67"/>
      <c r="X692" s="67"/>
      <c r="Y692" s="68"/>
      <c r="Z692" s="67"/>
      <c r="AA692" s="67"/>
    </row>
    <row r="693" spans="20:27">
      <c r="T693" s="68"/>
      <c r="U693" s="67"/>
      <c r="V693" s="67"/>
      <c r="W693" s="67"/>
      <c r="X693" s="67"/>
      <c r="Y693" s="68"/>
      <c r="Z693" s="67"/>
      <c r="AA693" s="67"/>
    </row>
    <row r="694" spans="20:27">
      <c r="T694" s="68"/>
      <c r="U694" s="67"/>
      <c r="V694" s="67"/>
      <c r="W694" s="67"/>
      <c r="X694" s="67"/>
      <c r="Y694" s="68"/>
      <c r="Z694" s="67"/>
      <c r="AA694" s="67"/>
    </row>
    <row r="695" spans="20:27">
      <c r="T695" s="68"/>
      <c r="U695" s="67"/>
      <c r="V695" s="67"/>
      <c r="W695" s="67"/>
      <c r="X695" s="67"/>
      <c r="Y695" s="68"/>
      <c r="Z695" s="67"/>
      <c r="AA695" s="67"/>
    </row>
    <row r="696" spans="20:27">
      <c r="T696" s="68"/>
      <c r="U696" s="67"/>
      <c r="V696" s="67"/>
      <c r="W696" s="67"/>
      <c r="X696" s="67"/>
      <c r="Y696" s="68"/>
      <c r="Z696" s="67"/>
      <c r="AA696" s="67"/>
    </row>
    <row r="697" spans="20:27">
      <c r="T697" s="68"/>
      <c r="U697" s="67"/>
      <c r="V697" s="67"/>
      <c r="W697" s="67"/>
      <c r="X697" s="67"/>
      <c r="Y697" s="68"/>
      <c r="Z697" s="67"/>
      <c r="AA697" s="67"/>
    </row>
    <row r="698" spans="20:27">
      <c r="T698" s="68"/>
      <c r="U698" s="69"/>
      <c r="V698" s="69"/>
      <c r="W698" s="69"/>
      <c r="X698" s="69"/>
      <c r="Y698" s="70"/>
      <c r="Z698" s="69"/>
      <c r="AA698" s="69"/>
    </row>
    <row r="699" spans="20:27">
      <c r="T699" s="68"/>
      <c r="U699" s="67"/>
      <c r="V699" s="67"/>
      <c r="W699" s="67"/>
      <c r="X699" s="67"/>
      <c r="Y699" s="68"/>
      <c r="Z699" s="67"/>
      <c r="AA699" s="67"/>
    </row>
    <row r="700" spans="20:27">
      <c r="T700" s="68"/>
      <c r="U700" s="67"/>
      <c r="V700" s="67"/>
      <c r="W700" s="67"/>
      <c r="X700" s="67"/>
      <c r="Y700" s="68"/>
      <c r="Z700" s="67"/>
      <c r="AA700" s="67"/>
    </row>
    <row r="701" spans="20:27">
      <c r="T701" s="68"/>
      <c r="U701" s="67"/>
      <c r="V701" s="67"/>
      <c r="W701" s="67"/>
      <c r="X701" s="67"/>
      <c r="Y701" s="68"/>
      <c r="Z701" s="67"/>
      <c r="AA701" s="67"/>
    </row>
    <row r="702" spans="20:27">
      <c r="T702" s="68"/>
      <c r="U702" s="67"/>
      <c r="V702" s="67"/>
      <c r="W702" s="67"/>
      <c r="X702" s="67"/>
      <c r="Y702" s="68"/>
      <c r="Z702" s="67"/>
      <c r="AA702" s="67"/>
    </row>
    <row r="703" spans="20:27">
      <c r="T703" s="68"/>
      <c r="U703" s="67"/>
      <c r="V703" s="67"/>
      <c r="W703" s="67"/>
      <c r="X703" s="67"/>
      <c r="Y703" s="68"/>
      <c r="Z703" s="67"/>
      <c r="AA703" s="67"/>
    </row>
    <row r="704" spans="20:27">
      <c r="T704" s="68"/>
      <c r="U704" s="67"/>
      <c r="V704" s="67"/>
      <c r="W704" s="67"/>
      <c r="X704" s="67"/>
      <c r="Y704" s="68"/>
      <c r="Z704" s="67"/>
      <c r="AA704" s="67"/>
    </row>
    <row r="705" spans="20:27">
      <c r="T705" s="68"/>
      <c r="U705" s="67"/>
      <c r="V705" s="67"/>
      <c r="W705" s="67"/>
      <c r="X705" s="67"/>
      <c r="Y705" s="68"/>
      <c r="Z705" s="67"/>
      <c r="AA705" s="67"/>
    </row>
    <row r="706" spans="20:27">
      <c r="T706" s="68"/>
      <c r="U706" s="67"/>
      <c r="V706" s="67"/>
      <c r="W706" s="67"/>
      <c r="X706" s="67"/>
      <c r="Y706" s="68"/>
      <c r="Z706" s="67"/>
      <c r="AA706" s="67"/>
    </row>
    <row r="707" spans="20:27">
      <c r="T707" s="68"/>
      <c r="U707" s="67"/>
      <c r="V707" s="67"/>
      <c r="W707" s="67"/>
      <c r="X707" s="67"/>
      <c r="Y707" s="68"/>
      <c r="Z707" s="67"/>
      <c r="AA707" s="67"/>
    </row>
    <row r="708" spans="20:27">
      <c r="T708" s="68"/>
      <c r="U708" s="67"/>
      <c r="V708" s="67"/>
      <c r="W708" s="67"/>
      <c r="X708" s="67"/>
      <c r="Y708" s="68"/>
      <c r="Z708" s="67"/>
      <c r="AA708" s="67"/>
    </row>
    <row r="709" spans="20:27">
      <c r="T709" s="68"/>
      <c r="U709" s="67"/>
      <c r="V709" s="67"/>
      <c r="W709" s="67"/>
      <c r="X709" s="67"/>
      <c r="Y709" s="68"/>
      <c r="Z709" s="67"/>
      <c r="AA709" s="67"/>
    </row>
    <row r="710" spans="20:27">
      <c r="T710" s="68"/>
      <c r="U710" s="67"/>
      <c r="V710" s="67"/>
      <c r="W710" s="67"/>
      <c r="X710" s="67"/>
      <c r="Y710" s="68"/>
      <c r="Z710" s="67"/>
      <c r="AA710" s="67"/>
    </row>
    <row r="711" spans="20:27">
      <c r="T711" s="68"/>
      <c r="U711" s="67"/>
      <c r="V711" s="67"/>
      <c r="W711" s="67"/>
      <c r="X711" s="67"/>
      <c r="Y711" s="68"/>
      <c r="Z711" s="67"/>
      <c r="AA711" s="67"/>
    </row>
    <row r="712" spans="20:27">
      <c r="T712" s="68"/>
      <c r="U712" s="67"/>
      <c r="V712" s="67"/>
      <c r="W712" s="67"/>
      <c r="X712" s="67"/>
      <c r="Y712" s="68"/>
      <c r="Z712" s="67"/>
      <c r="AA712" s="67"/>
    </row>
    <row r="713" spans="20:27">
      <c r="T713" s="70"/>
      <c r="U713" s="67"/>
      <c r="V713" s="67"/>
      <c r="W713" s="67"/>
      <c r="X713" s="67"/>
      <c r="Y713" s="68"/>
      <c r="Z713" s="67"/>
      <c r="AA713" s="67"/>
    </row>
    <row r="714" spans="20:27">
      <c r="T714" s="68"/>
      <c r="U714" s="67"/>
      <c r="V714" s="67"/>
      <c r="W714" s="67"/>
      <c r="X714" s="67"/>
      <c r="Y714" s="68"/>
      <c r="Z714" s="67"/>
      <c r="AA714" s="67"/>
    </row>
    <row r="715" spans="20:27">
      <c r="T715" s="68"/>
      <c r="U715" s="67"/>
      <c r="V715" s="67"/>
      <c r="W715" s="67"/>
      <c r="X715" s="67"/>
      <c r="Y715" s="68"/>
      <c r="Z715" s="67"/>
      <c r="AA715" s="67"/>
    </row>
    <row r="716" spans="20:27">
      <c r="T716" s="68"/>
      <c r="U716" s="67"/>
      <c r="V716" s="67"/>
      <c r="W716" s="67"/>
      <c r="X716" s="67"/>
      <c r="Y716" s="68"/>
      <c r="Z716" s="67"/>
      <c r="AA716" s="67"/>
    </row>
    <row r="717" spans="20:27">
      <c r="T717" s="68"/>
      <c r="U717" s="67"/>
      <c r="V717" s="67"/>
      <c r="W717" s="67"/>
      <c r="X717" s="67"/>
      <c r="Y717" s="68"/>
      <c r="Z717" s="67"/>
      <c r="AA717" s="67"/>
    </row>
    <row r="718" spans="20:27">
      <c r="T718" s="68"/>
      <c r="U718" s="67"/>
      <c r="V718" s="67"/>
      <c r="W718" s="67"/>
      <c r="X718" s="67"/>
      <c r="Y718" s="68"/>
      <c r="Z718" s="67"/>
      <c r="AA718" s="67"/>
    </row>
    <row r="719" spans="20:27">
      <c r="T719" s="68"/>
      <c r="U719" s="67"/>
      <c r="V719" s="67"/>
      <c r="W719" s="67"/>
      <c r="X719" s="67"/>
      <c r="Y719" s="68"/>
      <c r="Z719" s="67"/>
      <c r="AA719" s="67"/>
    </row>
    <row r="720" spans="20:27">
      <c r="T720" s="68"/>
      <c r="U720" s="67"/>
      <c r="V720" s="67"/>
      <c r="W720" s="67"/>
      <c r="X720" s="67"/>
      <c r="Y720" s="68"/>
      <c r="Z720" s="67"/>
      <c r="AA720" s="67"/>
    </row>
    <row r="721" spans="20:27">
      <c r="T721" s="68"/>
      <c r="U721" s="67"/>
      <c r="V721" s="67"/>
      <c r="W721" s="67"/>
      <c r="X721" s="67"/>
      <c r="Y721" s="68"/>
      <c r="Z721" s="67"/>
      <c r="AA721" s="67"/>
    </row>
    <row r="722" spans="20:27">
      <c r="T722" s="68"/>
      <c r="U722" s="67"/>
      <c r="V722" s="67"/>
      <c r="W722" s="67"/>
      <c r="X722" s="67"/>
      <c r="Y722" s="68"/>
      <c r="Z722" s="67"/>
      <c r="AA722" s="67"/>
    </row>
    <row r="723" spans="20:27">
      <c r="T723" s="68"/>
      <c r="U723" s="67"/>
      <c r="V723" s="67"/>
      <c r="W723" s="67"/>
      <c r="X723" s="67"/>
      <c r="Y723" s="68"/>
      <c r="Z723" s="67"/>
      <c r="AA723" s="67"/>
    </row>
    <row r="724" spans="20:27">
      <c r="T724" s="68"/>
      <c r="U724" s="67"/>
      <c r="V724" s="67"/>
      <c r="W724" s="67"/>
      <c r="X724" s="67"/>
      <c r="Y724" s="68"/>
      <c r="Z724" s="67"/>
      <c r="AA724" s="67"/>
    </row>
    <row r="725" spans="20:27">
      <c r="T725" s="68"/>
      <c r="U725" s="67"/>
      <c r="V725" s="67"/>
      <c r="W725" s="67"/>
      <c r="X725" s="67"/>
      <c r="Y725" s="68"/>
      <c r="Z725" s="67"/>
      <c r="AA725" s="67"/>
    </row>
    <row r="726" spans="20:27">
      <c r="T726" s="68"/>
      <c r="U726" s="67"/>
      <c r="V726" s="67"/>
      <c r="W726" s="67"/>
      <c r="X726" s="67"/>
      <c r="Y726" s="68"/>
      <c r="Z726" s="67"/>
      <c r="AA726" s="67"/>
    </row>
    <row r="727" spans="20:27">
      <c r="T727" s="68"/>
      <c r="U727" s="67"/>
      <c r="V727" s="67"/>
      <c r="W727" s="67"/>
      <c r="X727" s="67"/>
      <c r="Y727" s="68"/>
      <c r="Z727" s="67"/>
      <c r="AA727" s="67"/>
    </row>
    <row r="728" spans="20:27">
      <c r="T728" s="68"/>
      <c r="U728" s="69"/>
      <c r="V728" s="69"/>
      <c r="W728" s="69"/>
      <c r="X728" s="69"/>
      <c r="Y728" s="70"/>
      <c r="Z728" s="69"/>
      <c r="AA728" s="69"/>
    </row>
    <row r="729" spans="20:27">
      <c r="T729" s="68"/>
      <c r="U729" s="67"/>
      <c r="V729" s="67"/>
      <c r="W729" s="67"/>
      <c r="X729" s="67"/>
      <c r="Y729" s="68"/>
      <c r="Z729" s="67"/>
      <c r="AA729" s="67"/>
    </row>
    <row r="730" spans="20:27">
      <c r="T730" s="68"/>
      <c r="U730" s="67"/>
      <c r="V730" s="67"/>
      <c r="W730" s="67"/>
      <c r="X730" s="67"/>
      <c r="Y730" s="68"/>
      <c r="Z730" s="67"/>
      <c r="AA730" s="67"/>
    </row>
    <row r="731" spans="20:27">
      <c r="T731" s="68"/>
      <c r="U731" s="67"/>
      <c r="V731" s="67"/>
      <c r="W731" s="67"/>
      <c r="X731" s="67"/>
      <c r="Y731" s="68"/>
      <c r="Z731" s="67"/>
      <c r="AA731" s="67"/>
    </row>
    <row r="732" spans="20:27">
      <c r="T732" s="68"/>
      <c r="U732" s="67"/>
      <c r="V732" s="67"/>
      <c r="W732" s="67"/>
      <c r="X732" s="67"/>
      <c r="Y732" s="68"/>
      <c r="Z732" s="67"/>
      <c r="AA732" s="67"/>
    </row>
    <row r="733" spans="20:27">
      <c r="T733" s="68"/>
      <c r="U733" s="67"/>
      <c r="V733" s="67"/>
      <c r="W733" s="67"/>
      <c r="X733" s="67"/>
      <c r="Y733" s="68"/>
      <c r="Z733" s="67"/>
      <c r="AA733" s="67"/>
    </row>
    <row r="734" spans="20:27">
      <c r="T734" s="68"/>
      <c r="U734" s="67"/>
      <c r="V734" s="67"/>
      <c r="W734" s="67"/>
      <c r="X734" s="67"/>
      <c r="Y734" s="68"/>
      <c r="Z734" s="67"/>
      <c r="AA734" s="67"/>
    </row>
    <row r="735" spans="20:27">
      <c r="T735" s="68"/>
      <c r="U735" s="67"/>
      <c r="V735" s="67"/>
      <c r="W735" s="67"/>
      <c r="X735" s="67"/>
      <c r="Y735" s="68"/>
      <c r="Z735" s="67"/>
      <c r="AA735" s="67"/>
    </row>
    <row r="736" spans="20:27">
      <c r="T736" s="68"/>
      <c r="U736" s="67"/>
      <c r="V736" s="67"/>
      <c r="W736" s="67"/>
      <c r="X736" s="67"/>
      <c r="Y736" s="68"/>
      <c r="Z736" s="67"/>
      <c r="AA736" s="67"/>
    </row>
    <row r="737" spans="20:27">
      <c r="T737" s="68"/>
      <c r="U737" s="67"/>
      <c r="V737" s="67"/>
      <c r="W737" s="67"/>
      <c r="X737" s="67"/>
      <c r="Y737" s="68"/>
      <c r="Z737" s="67"/>
      <c r="AA737" s="67"/>
    </row>
    <row r="738" spans="20:27">
      <c r="T738" s="68"/>
      <c r="U738" s="67"/>
      <c r="V738" s="67"/>
      <c r="W738" s="67"/>
      <c r="X738" s="67"/>
      <c r="Y738" s="68"/>
      <c r="Z738" s="67"/>
      <c r="AA738" s="67"/>
    </row>
    <row r="739" spans="20:27">
      <c r="T739" s="68"/>
      <c r="U739" s="67"/>
      <c r="V739" s="67"/>
      <c r="W739" s="67"/>
      <c r="X739" s="67"/>
      <c r="Y739" s="68"/>
      <c r="Z739" s="67"/>
      <c r="AA739" s="67"/>
    </row>
    <row r="740" spans="20:27">
      <c r="T740" s="68"/>
      <c r="U740" s="67"/>
      <c r="V740" s="67"/>
      <c r="W740" s="67"/>
      <c r="X740" s="67"/>
      <c r="Y740" s="68"/>
      <c r="Z740" s="67"/>
      <c r="AA740" s="67"/>
    </row>
    <row r="741" spans="20:27">
      <c r="T741" s="68"/>
      <c r="U741" s="67"/>
      <c r="V741" s="67"/>
      <c r="W741" s="67"/>
      <c r="X741" s="67"/>
      <c r="Y741" s="68"/>
      <c r="Z741" s="67"/>
      <c r="AA741" s="67"/>
    </row>
    <row r="742" spans="20:27">
      <c r="T742" s="68"/>
      <c r="U742" s="67"/>
      <c r="V742" s="67"/>
      <c r="W742" s="67"/>
      <c r="X742" s="67"/>
      <c r="Y742" s="68"/>
      <c r="Z742" s="67"/>
      <c r="AA742" s="67"/>
    </row>
    <row r="743" spans="20:27">
      <c r="T743" s="70"/>
      <c r="U743" s="67"/>
      <c r="V743" s="67"/>
      <c r="W743" s="67"/>
      <c r="X743" s="67"/>
      <c r="Y743" s="68"/>
      <c r="Z743" s="67"/>
      <c r="AA743" s="67"/>
    </row>
    <row r="744" spans="20:27">
      <c r="T744" s="68"/>
      <c r="U744" s="67"/>
      <c r="V744" s="67"/>
      <c r="W744" s="67"/>
      <c r="X744" s="67"/>
      <c r="Y744" s="68"/>
      <c r="Z744" s="67"/>
      <c r="AA744" s="67"/>
    </row>
    <row r="745" spans="20:27">
      <c r="T745" s="68"/>
      <c r="U745" s="67"/>
      <c r="V745" s="67"/>
      <c r="W745" s="67"/>
      <c r="X745" s="67"/>
      <c r="Y745" s="68"/>
      <c r="Z745" s="67"/>
      <c r="AA745" s="67"/>
    </row>
    <row r="746" spans="20:27">
      <c r="T746" s="68"/>
      <c r="U746" s="67"/>
      <c r="V746" s="67"/>
      <c r="W746" s="67"/>
      <c r="X746" s="67"/>
      <c r="Y746" s="68"/>
      <c r="Z746" s="67"/>
      <c r="AA746" s="67"/>
    </row>
    <row r="747" spans="20:27">
      <c r="T747" s="68"/>
      <c r="U747" s="67"/>
      <c r="V747" s="67"/>
      <c r="W747" s="67"/>
      <c r="X747" s="67"/>
      <c r="Y747" s="68"/>
      <c r="Z747" s="67"/>
      <c r="AA747" s="67"/>
    </row>
    <row r="748" spans="20:27">
      <c r="T748" s="68"/>
      <c r="U748" s="67"/>
      <c r="V748" s="67"/>
      <c r="W748" s="67"/>
      <c r="X748" s="67"/>
      <c r="Y748" s="68"/>
      <c r="Z748" s="67"/>
      <c r="AA748" s="67"/>
    </row>
    <row r="749" spans="20:27">
      <c r="T749" s="68"/>
      <c r="U749" s="67"/>
      <c r="V749" s="67"/>
      <c r="W749" s="67"/>
      <c r="X749" s="67"/>
      <c r="Y749" s="68"/>
      <c r="Z749" s="67"/>
      <c r="AA749" s="67"/>
    </row>
    <row r="750" spans="20:27">
      <c r="T750" s="68"/>
      <c r="U750" s="67"/>
      <c r="V750" s="67"/>
      <c r="W750" s="67"/>
      <c r="X750" s="67"/>
      <c r="Y750" s="68"/>
      <c r="Z750" s="67"/>
      <c r="AA750" s="67"/>
    </row>
    <row r="751" spans="20:27">
      <c r="T751" s="68"/>
      <c r="U751" s="67"/>
      <c r="V751" s="67"/>
      <c r="W751" s="67"/>
      <c r="X751" s="67"/>
      <c r="Y751" s="68"/>
      <c r="Z751" s="67"/>
      <c r="AA751" s="67"/>
    </row>
    <row r="752" spans="20:27">
      <c r="T752" s="68"/>
      <c r="U752" s="67"/>
      <c r="V752" s="67"/>
      <c r="W752" s="67"/>
      <c r="X752" s="67"/>
      <c r="Y752" s="68"/>
      <c r="Z752" s="67"/>
      <c r="AA752" s="67"/>
    </row>
    <row r="753" spans="20:27">
      <c r="T753" s="68"/>
      <c r="U753" s="67"/>
      <c r="V753" s="67"/>
      <c r="W753" s="67"/>
      <c r="X753" s="67"/>
      <c r="Y753" s="68"/>
      <c r="Z753" s="67"/>
      <c r="AA753" s="67"/>
    </row>
    <row r="754" spans="20:27">
      <c r="T754" s="68"/>
      <c r="U754" s="67"/>
      <c r="V754" s="67"/>
      <c r="W754" s="67"/>
      <c r="X754" s="67"/>
      <c r="Y754" s="68"/>
      <c r="Z754" s="67"/>
      <c r="AA754" s="67"/>
    </row>
    <row r="755" spans="20:27">
      <c r="T755" s="68"/>
      <c r="U755" s="67"/>
      <c r="V755" s="67"/>
      <c r="W755" s="67"/>
      <c r="X755" s="67"/>
      <c r="Y755" s="68"/>
      <c r="Z755" s="67"/>
      <c r="AA755" s="67"/>
    </row>
    <row r="756" spans="20:27">
      <c r="T756" s="68"/>
      <c r="U756" s="67"/>
      <c r="V756" s="67"/>
      <c r="W756" s="67"/>
      <c r="X756" s="67"/>
      <c r="Y756" s="68"/>
      <c r="Z756" s="67"/>
      <c r="AA756" s="67"/>
    </row>
    <row r="757" spans="20:27">
      <c r="T757" s="68"/>
      <c r="U757" s="67"/>
      <c r="V757" s="67"/>
      <c r="W757" s="67"/>
      <c r="X757" s="67"/>
      <c r="Y757" s="68"/>
      <c r="Z757" s="67"/>
      <c r="AA757" s="67"/>
    </row>
    <row r="758" spans="20:27">
      <c r="T758" s="68"/>
      <c r="U758" s="69"/>
      <c r="V758" s="69"/>
      <c r="W758" s="69"/>
      <c r="X758" s="69"/>
      <c r="Y758" s="70"/>
      <c r="Z758" s="69"/>
      <c r="AA758" s="69"/>
    </row>
    <row r="759" spans="20:27">
      <c r="T759" s="68"/>
      <c r="U759" s="67"/>
      <c r="V759" s="67"/>
      <c r="W759" s="67"/>
      <c r="X759" s="67"/>
      <c r="Y759" s="68"/>
      <c r="Z759" s="67"/>
      <c r="AA759" s="67"/>
    </row>
    <row r="760" spans="20:27">
      <c r="T760" s="68"/>
      <c r="U760" s="67"/>
      <c r="V760" s="67"/>
      <c r="W760" s="67"/>
      <c r="X760" s="67"/>
      <c r="Y760" s="68"/>
      <c r="Z760" s="67"/>
      <c r="AA760" s="67"/>
    </row>
    <row r="761" spans="20:27">
      <c r="T761" s="68"/>
      <c r="U761" s="67"/>
      <c r="V761" s="67"/>
      <c r="W761" s="67"/>
      <c r="X761" s="67"/>
      <c r="Y761" s="68"/>
      <c r="Z761" s="67"/>
      <c r="AA761" s="67"/>
    </row>
    <row r="762" spans="20:27">
      <c r="T762" s="68"/>
      <c r="U762" s="67"/>
      <c r="V762" s="67"/>
      <c r="W762" s="67"/>
      <c r="X762" s="67"/>
      <c r="Y762" s="68"/>
      <c r="Z762" s="67"/>
      <c r="AA762" s="67"/>
    </row>
    <row r="763" spans="20:27">
      <c r="T763" s="68"/>
      <c r="U763" s="67"/>
      <c r="V763" s="67"/>
      <c r="W763" s="67"/>
      <c r="X763" s="67"/>
      <c r="Y763" s="68"/>
      <c r="Z763" s="67"/>
      <c r="AA763" s="67"/>
    </row>
    <row r="764" spans="20:27">
      <c r="T764" s="68"/>
      <c r="U764" s="67"/>
      <c r="V764" s="67"/>
      <c r="W764" s="67"/>
      <c r="X764" s="67"/>
      <c r="Y764" s="68"/>
      <c r="Z764" s="67"/>
      <c r="AA764" s="67"/>
    </row>
    <row r="765" spans="20:27">
      <c r="T765" s="68"/>
      <c r="U765" s="67"/>
      <c r="V765" s="67"/>
      <c r="W765" s="67"/>
      <c r="X765" s="67"/>
      <c r="Y765" s="68"/>
      <c r="Z765" s="67"/>
      <c r="AA765" s="67"/>
    </row>
    <row r="766" spans="20:27">
      <c r="T766" s="68"/>
      <c r="U766" s="67"/>
      <c r="V766" s="67"/>
      <c r="W766" s="67"/>
      <c r="X766" s="67"/>
      <c r="Y766" s="68"/>
      <c r="Z766" s="67"/>
      <c r="AA766" s="67"/>
    </row>
    <row r="767" spans="20:27">
      <c r="T767" s="68"/>
      <c r="U767" s="67"/>
      <c r="V767" s="67"/>
      <c r="W767" s="67"/>
      <c r="X767" s="67"/>
      <c r="Y767" s="68"/>
      <c r="Z767" s="67"/>
      <c r="AA767" s="67"/>
    </row>
    <row r="768" spans="20:27">
      <c r="T768" s="68"/>
      <c r="U768" s="67"/>
      <c r="V768" s="67"/>
      <c r="W768" s="67"/>
      <c r="X768" s="67"/>
      <c r="Y768" s="68"/>
      <c r="Z768" s="67"/>
      <c r="AA768" s="67"/>
    </row>
    <row r="769" spans="20:27">
      <c r="T769" s="68"/>
      <c r="U769" s="67"/>
      <c r="V769" s="67"/>
      <c r="W769" s="67"/>
      <c r="X769" s="67"/>
      <c r="Y769" s="68"/>
      <c r="Z769" s="67"/>
      <c r="AA769" s="67"/>
    </row>
    <row r="770" spans="20:27">
      <c r="T770" s="68"/>
      <c r="U770" s="67"/>
      <c r="V770" s="67"/>
      <c r="W770" s="67"/>
      <c r="X770" s="67"/>
      <c r="Y770" s="68"/>
      <c r="Z770" s="67"/>
      <c r="AA770" s="67"/>
    </row>
    <row r="771" spans="20:27">
      <c r="T771" s="68"/>
      <c r="U771" s="67"/>
      <c r="V771" s="67"/>
      <c r="W771" s="67"/>
      <c r="X771" s="67"/>
      <c r="Y771" s="68"/>
      <c r="Z771" s="67"/>
      <c r="AA771" s="67"/>
    </row>
    <row r="772" spans="20:27">
      <c r="T772" s="68"/>
      <c r="U772" s="67"/>
      <c r="V772" s="67"/>
      <c r="W772" s="67"/>
      <c r="X772" s="67"/>
      <c r="Y772" s="68"/>
      <c r="Z772" s="67"/>
      <c r="AA772" s="67"/>
    </row>
    <row r="773" spans="20:27">
      <c r="T773" s="70"/>
      <c r="U773" s="67"/>
      <c r="V773" s="67"/>
      <c r="W773" s="67"/>
      <c r="X773" s="67"/>
      <c r="Y773" s="68"/>
      <c r="Z773" s="67"/>
      <c r="AA773" s="67"/>
    </row>
    <row r="774" spans="20:27">
      <c r="T774" s="68"/>
      <c r="U774" s="67"/>
      <c r="V774" s="67"/>
      <c r="W774" s="67"/>
      <c r="X774" s="67"/>
      <c r="Y774" s="68"/>
      <c r="Z774" s="67"/>
      <c r="AA774" s="67"/>
    </row>
    <row r="775" spans="20:27">
      <c r="T775" s="68"/>
      <c r="U775" s="67"/>
      <c r="V775" s="67"/>
      <c r="W775" s="67"/>
      <c r="X775" s="67"/>
      <c r="Y775" s="68"/>
      <c r="Z775" s="67"/>
      <c r="AA775" s="67"/>
    </row>
    <row r="776" spans="20:27">
      <c r="T776" s="68"/>
      <c r="U776" s="67"/>
      <c r="V776" s="67"/>
      <c r="W776" s="67"/>
      <c r="X776" s="67"/>
      <c r="Y776" s="68"/>
      <c r="Z776" s="67"/>
      <c r="AA776" s="67"/>
    </row>
    <row r="777" spans="20:27">
      <c r="T777" s="68"/>
      <c r="U777" s="67"/>
      <c r="V777" s="67"/>
      <c r="W777" s="67"/>
      <c r="X777" s="67"/>
      <c r="Y777" s="68"/>
      <c r="Z777" s="67"/>
      <c r="AA777" s="67"/>
    </row>
    <row r="778" spans="20:27">
      <c r="T778" s="68"/>
      <c r="U778" s="67"/>
      <c r="V778" s="67"/>
      <c r="W778" s="67"/>
      <c r="X778" s="67"/>
      <c r="Y778" s="68"/>
      <c r="Z778" s="67"/>
      <c r="AA778" s="67"/>
    </row>
    <row r="779" spans="20:27">
      <c r="T779" s="68"/>
      <c r="U779" s="67"/>
      <c r="V779" s="67"/>
      <c r="W779" s="67"/>
      <c r="X779" s="67"/>
      <c r="Y779" s="68"/>
      <c r="Z779" s="67"/>
      <c r="AA779" s="67"/>
    </row>
    <row r="780" spans="20:27">
      <c r="T780" s="68"/>
      <c r="U780" s="67"/>
      <c r="V780" s="67"/>
      <c r="W780" s="67"/>
      <c r="X780" s="67"/>
      <c r="Y780" s="68"/>
      <c r="Z780" s="67"/>
      <c r="AA780" s="67"/>
    </row>
    <row r="781" spans="20:27">
      <c r="T781" s="68"/>
      <c r="U781" s="67"/>
      <c r="V781" s="67"/>
      <c r="W781" s="67"/>
      <c r="X781" s="67"/>
      <c r="Y781" s="68"/>
      <c r="Z781" s="67"/>
      <c r="AA781" s="67"/>
    </row>
    <row r="782" spans="20:27">
      <c r="T782" s="68"/>
      <c r="U782" s="67"/>
      <c r="V782" s="67"/>
      <c r="W782" s="67"/>
      <c r="X782" s="67"/>
      <c r="Y782" s="68"/>
      <c r="Z782" s="67"/>
      <c r="AA782" s="67"/>
    </row>
    <row r="783" spans="20:27">
      <c r="T783" s="68"/>
      <c r="U783" s="67"/>
      <c r="V783" s="67"/>
      <c r="W783" s="67"/>
      <c r="X783" s="67"/>
      <c r="Y783" s="68"/>
      <c r="Z783" s="67"/>
      <c r="AA783" s="67"/>
    </row>
    <row r="784" spans="20:27">
      <c r="T784" s="68"/>
      <c r="U784" s="67"/>
      <c r="V784" s="67"/>
      <c r="W784" s="67"/>
      <c r="X784" s="67"/>
      <c r="Y784" s="68"/>
      <c r="Z784" s="67"/>
      <c r="AA784" s="67"/>
    </row>
    <row r="785" spans="20:27">
      <c r="T785" s="68"/>
      <c r="U785" s="67"/>
      <c r="V785" s="67"/>
      <c r="W785" s="67"/>
      <c r="X785" s="67"/>
      <c r="Y785" s="68"/>
      <c r="Z785" s="67"/>
      <c r="AA785" s="67"/>
    </row>
    <row r="786" spans="20:27">
      <c r="T786" s="68"/>
      <c r="U786" s="67"/>
      <c r="V786" s="67"/>
      <c r="W786" s="67"/>
      <c r="X786" s="67"/>
      <c r="Y786" s="68"/>
      <c r="Z786" s="67"/>
      <c r="AA786" s="67"/>
    </row>
    <row r="787" spans="20:27">
      <c r="T787" s="68"/>
      <c r="U787" s="67"/>
      <c r="V787" s="67"/>
      <c r="W787" s="67"/>
      <c r="X787" s="67"/>
      <c r="Y787" s="68"/>
      <c r="Z787" s="67"/>
      <c r="AA787" s="67"/>
    </row>
    <row r="788" spans="20:27">
      <c r="T788" s="68"/>
      <c r="U788" s="69"/>
      <c r="V788" s="69"/>
      <c r="W788" s="69"/>
      <c r="X788" s="69"/>
      <c r="Y788" s="70"/>
      <c r="Z788" s="69"/>
      <c r="AA788" s="69"/>
    </row>
    <row r="789" spans="20:27">
      <c r="T789" s="68"/>
      <c r="U789" s="67"/>
      <c r="V789" s="67"/>
      <c r="W789" s="67"/>
      <c r="X789" s="67"/>
      <c r="Y789" s="68"/>
      <c r="Z789" s="67"/>
      <c r="AA789" s="67"/>
    </row>
    <row r="790" spans="20:27">
      <c r="T790" s="68"/>
      <c r="U790" s="67"/>
      <c r="V790" s="67"/>
      <c r="W790" s="67"/>
      <c r="X790" s="67"/>
      <c r="Y790" s="68"/>
      <c r="Z790" s="67"/>
      <c r="AA790" s="67"/>
    </row>
    <row r="791" spans="20:27">
      <c r="T791" s="68"/>
      <c r="U791" s="67"/>
      <c r="V791" s="67"/>
      <c r="W791" s="67"/>
      <c r="X791" s="67"/>
      <c r="Y791" s="68"/>
      <c r="Z791" s="67"/>
      <c r="AA791" s="67"/>
    </row>
    <row r="792" spans="20:27">
      <c r="T792" s="68"/>
      <c r="U792" s="67"/>
      <c r="V792" s="67"/>
      <c r="W792" s="67"/>
      <c r="X792" s="67"/>
      <c r="Y792" s="68"/>
      <c r="Z792" s="67"/>
      <c r="AA792" s="67"/>
    </row>
    <row r="793" spans="20:27">
      <c r="T793" s="68"/>
      <c r="U793" s="67"/>
      <c r="V793" s="67"/>
      <c r="W793" s="67"/>
      <c r="X793" s="67"/>
      <c r="Y793" s="68"/>
      <c r="Z793" s="67"/>
      <c r="AA793" s="67"/>
    </row>
    <row r="794" spans="20:27">
      <c r="T794" s="68"/>
      <c r="U794" s="67"/>
      <c r="V794" s="67"/>
      <c r="W794" s="67"/>
      <c r="X794" s="67"/>
      <c r="Y794" s="68"/>
      <c r="Z794" s="67"/>
      <c r="AA794" s="67"/>
    </row>
    <row r="795" spans="20:27">
      <c r="T795" s="68"/>
      <c r="U795" s="67"/>
      <c r="V795" s="67"/>
      <c r="W795" s="67"/>
      <c r="X795" s="67"/>
      <c r="Y795" s="68"/>
      <c r="Z795" s="67"/>
      <c r="AA795" s="67"/>
    </row>
    <row r="796" spans="20:27">
      <c r="T796" s="68"/>
      <c r="U796" s="67"/>
      <c r="V796" s="67"/>
      <c r="W796" s="67"/>
      <c r="X796" s="67"/>
      <c r="Y796" s="68"/>
      <c r="Z796" s="67"/>
      <c r="AA796" s="67"/>
    </row>
    <row r="797" spans="20:27">
      <c r="T797" s="68"/>
      <c r="U797" s="67"/>
      <c r="V797" s="67"/>
      <c r="W797" s="67"/>
      <c r="X797" s="67"/>
      <c r="Y797" s="68"/>
      <c r="Z797" s="67"/>
      <c r="AA797" s="67"/>
    </row>
    <row r="798" spans="20:27">
      <c r="T798" s="68"/>
      <c r="U798" s="67"/>
      <c r="V798" s="67"/>
      <c r="W798" s="67"/>
      <c r="X798" s="67"/>
      <c r="Y798" s="68"/>
      <c r="Z798" s="67"/>
      <c r="AA798" s="67"/>
    </row>
    <row r="799" spans="20:27">
      <c r="T799" s="68"/>
      <c r="U799" s="67"/>
      <c r="V799" s="67"/>
      <c r="W799" s="67"/>
      <c r="X799" s="67"/>
      <c r="Y799" s="68"/>
      <c r="Z799" s="67"/>
      <c r="AA799" s="67"/>
    </row>
    <row r="800" spans="20:27">
      <c r="T800" s="68"/>
      <c r="U800" s="67"/>
      <c r="V800" s="67"/>
      <c r="W800" s="67"/>
      <c r="X800" s="67"/>
      <c r="Y800" s="68"/>
      <c r="Z800" s="67"/>
      <c r="AA800" s="67"/>
    </row>
    <row r="801" spans="20:27">
      <c r="T801" s="68"/>
      <c r="U801" s="67"/>
      <c r="V801" s="67"/>
      <c r="W801" s="67"/>
      <c r="X801" s="67"/>
      <c r="Y801" s="68"/>
      <c r="Z801" s="67"/>
      <c r="AA801" s="67"/>
    </row>
    <row r="802" spans="20:27">
      <c r="T802" s="68"/>
      <c r="U802" s="67"/>
      <c r="V802" s="67"/>
      <c r="W802" s="67"/>
      <c r="X802" s="67"/>
      <c r="Y802" s="68"/>
      <c r="Z802" s="67"/>
      <c r="AA802" s="67"/>
    </row>
    <row r="803" spans="20:27">
      <c r="T803" s="70"/>
      <c r="U803" s="67"/>
      <c r="V803" s="67"/>
      <c r="W803" s="67"/>
      <c r="X803" s="67"/>
      <c r="Y803" s="68"/>
      <c r="Z803" s="67"/>
      <c r="AA803" s="67"/>
    </row>
    <row r="804" spans="20:27">
      <c r="T804" s="68"/>
      <c r="U804" s="67"/>
      <c r="V804" s="67"/>
      <c r="W804" s="67"/>
      <c r="X804" s="67"/>
      <c r="Y804" s="68"/>
      <c r="Z804" s="67"/>
      <c r="AA804" s="67"/>
    </row>
    <row r="805" spans="20:27">
      <c r="T805" s="68"/>
      <c r="U805" s="67"/>
      <c r="V805" s="67"/>
      <c r="W805" s="67"/>
      <c r="X805" s="67"/>
      <c r="Y805" s="68"/>
      <c r="Z805" s="67"/>
      <c r="AA805" s="67"/>
    </row>
    <row r="806" spans="20:27">
      <c r="T806" s="68"/>
      <c r="U806" s="67"/>
      <c r="V806" s="67"/>
      <c r="W806" s="67"/>
      <c r="X806" s="67"/>
      <c r="Y806" s="68"/>
      <c r="Z806" s="67"/>
      <c r="AA806" s="67"/>
    </row>
    <row r="807" spans="20:27">
      <c r="T807" s="68"/>
      <c r="U807" s="67"/>
      <c r="V807" s="67"/>
      <c r="W807" s="67"/>
      <c r="X807" s="67"/>
      <c r="Y807" s="68"/>
      <c r="Z807" s="67"/>
      <c r="AA807" s="67"/>
    </row>
    <row r="808" spans="20:27">
      <c r="T808" s="68"/>
      <c r="U808" s="67"/>
      <c r="V808" s="67"/>
      <c r="W808" s="67"/>
      <c r="X808" s="67"/>
      <c r="Y808" s="68"/>
      <c r="Z808" s="67"/>
      <c r="AA808" s="67"/>
    </row>
    <row r="809" spans="20:27">
      <c r="T809" s="68"/>
      <c r="U809" s="67"/>
      <c r="V809" s="67"/>
      <c r="W809" s="67"/>
      <c r="X809" s="67"/>
      <c r="Y809" s="68"/>
      <c r="Z809" s="67"/>
      <c r="AA809" s="67"/>
    </row>
    <row r="810" spans="20:27">
      <c r="T810" s="68"/>
      <c r="U810" s="67"/>
      <c r="V810" s="67"/>
      <c r="W810" s="67"/>
      <c r="X810" s="67"/>
      <c r="Y810" s="68"/>
      <c r="Z810" s="67"/>
      <c r="AA810" s="67"/>
    </row>
    <row r="811" spans="20:27">
      <c r="T811" s="68"/>
      <c r="U811" s="67"/>
      <c r="V811" s="67"/>
      <c r="W811" s="67"/>
      <c r="X811" s="67"/>
      <c r="Y811" s="68"/>
      <c r="Z811" s="67"/>
      <c r="AA811" s="67"/>
    </row>
    <row r="812" spans="20:27">
      <c r="T812" s="68"/>
      <c r="U812" s="67"/>
      <c r="V812" s="67"/>
      <c r="W812" s="67"/>
      <c r="X812" s="67"/>
      <c r="Y812" s="68"/>
      <c r="Z812" s="67"/>
      <c r="AA812" s="67"/>
    </row>
    <row r="813" spans="20:27">
      <c r="T813" s="68"/>
      <c r="U813" s="67"/>
      <c r="V813" s="67"/>
      <c r="W813" s="67"/>
      <c r="X813" s="67"/>
      <c r="Y813" s="68"/>
      <c r="Z813" s="67"/>
      <c r="AA813" s="67"/>
    </row>
    <row r="814" spans="20:27">
      <c r="T814" s="68"/>
      <c r="U814" s="67"/>
      <c r="V814" s="67"/>
      <c r="W814" s="67"/>
      <c r="X814" s="67"/>
      <c r="Y814" s="68"/>
      <c r="Z814" s="67"/>
      <c r="AA814" s="67"/>
    </row>
    <row r="815" spans="20:27">
      <c r="T815" s="68"/>
      <c r="U815" s="67"/>
      <c r="V815" s="67"/>
      <c r="W815" s="67"/>
      <c r="X815" s="67"/>
      <c r="Y815" s="68"/>
      <c r="Z815" s="67"/>
      <c r="AA815" s="67"/>
    </row>
    <row r="816" spans="20:27">
      <c r="T816" s="68"/>
      <c r="U816" s="67"/>
      <c r="V816" s="67"/>
      <c r="W816" s="67"/>
      <c r="X816" s="67"/>
      <c r="Y816" s="68"/>
      <c r="Z816" s="67"/>
      <c r="AA816" s="67"/>
    </row>
    <row r="817" spans="20:27">
      <c r="T817" s="68"/>
      <c r="U817" s="67"/>
      <c r="V817" s="67"/>
      <c r="W817" s="67"/>
      <c r="X817" s="67"/>
      <c r="Y817" s="68"/>
      <c r="Z817" s="67"/>
      <c r="AA817" s="67"/>
    </row>
    <row r="818" spans="20:27">
      <c r="T818" s="68"/>
      <c r="U818" s="69"/>
      <c r="V818" s="69"/>
      <c r="W818" s="69"/>
      <c r="X818" s="69"/>
      <c r="Y818" s="70"/>
      <c r="Z818" s="69"/>
      <c r="AA818" s="69"/>
    </row>
    <row r="819" spans="20:27">
      <c r="T819" s="68"/>
    </row>
    <row r="820" spans="20:27">
      <c r="T820" s="68"/>
    </row>
    <row r="821" spans="20:27">
      <c r="T821" s="68"/>
    </row>
    <row r="822" spans="20:27">
      <c r="T822" s="68"/>
    </row>
    <row r="823" spans="20:27">
      <c r="T823" s="68"/>
    </row>
    <row r="824" spans="20:27">
      <c r="T824" s="68"/>
    </row>
    <row r="825" spans="20:27">
      <c r="T825" s="68"/>
    </row>
    <row r="826" spans="20:27">
      <c r="T826" s="68"/>
    </row>
    <row r="827" spans="20:27">
      <c r="T827" s="68"/>
    </row>
    <row r="828" spans="20:27">
      <c r="T828" s="68"/>
    </row>
    <row r="829" spans="20:27">
      <c r="T829" s="68"/>
    </row>
    <row r="830" spans="20:27">
      <c r="T830" s="68"/>
    </row>
    <row r="831" spans="20:27">
      <c r="T831" s="68"/>
    </row>
    <row r="832" spans="20:27">
      <c r="T832" s="68"/>
    </row>
    <row r="833" spans="20:20">
      <c r="T833" s="70"/>
    </row>
  </sheetData>
  <mergeCells count="25">
    <mergeCell ref="R83:S83"/>
    <mergeCell ref="N83:O83"/>
    <mergeCell ref="L10:M10"/>
    <mergeCell ref="P10:Q10"/>
    <mergeCell ref="R10:S10"/>
    <mergeCell ref="N10:O10"/>
    <mergeCell ref="P83:Q83"/>
    <mergeCell ref="B83:C83"/>
    <mergeCell ref="D83:E83"/>
    <mergeCell ref="F83:G83"/>
    <mergeCell ref="B10:C10"/>
    <mergeCell ref="D10:E10"/>
    <mergeCell ref="F10:G10"/>
    <mergeCell ref="H10:I10"/>
    <mergeCell ref="J10:K10"/>
    <mergeCell ref="H83:I83"/>
    <mergeCell ref="J83:K83"/>
    <mergeCell ref="L83:M83"/>
    <mergeCell ref="B7:F7"/>
    <mergeCell ref="B8:F8"/>
    <mergeCell ref="A1:S1"/>
    <mergeCell ref="A2:R2"/>
    <mergeCell ref="A3:R3"/>
    <mergeCell ref="A4:R4"/>
    <mergeCell ref="B6:F6"/>
  </mergeCells>
  <phoneticPr fontId="5" type="noConversion"/>
  <conditionalFormatting sqref="G6:L8">
    <cfRule type="expression" dxfId="13" priority="701">
      <formula>B11=A83</formula>
    </cfRule>
  </conditionalFormatting>
  <conditionalFormatting sqref="N11:O12">
    <cfRule type="expression" dxfId="12" priority="697">
      <formula>#REF!=A89</formula>
    </cfRule>
  </conditionalFormatting>
  <conditionalFormatting sqref="N84:O84">
    <cfRule type="expression" dxfId="11" priority="693">
      <formula>#REF!=#REF!</formula>
    </cfRule>
  </conditionalFormatting>
  <conditionalFormatting sqref="N1:S5">
    <cfRule type="expression" dxfId="10" priority="702">
      <formula>B6=A77</formula>
    </cfRule>
  </conditionalFormatting>
  <conditionalFormatting sqref="N9:S9">
    <cfRule type="expression" dxfId="9" priority="700">
      <formula>B14=A86</formula>
    </cfRule>
  </conditionalFormatting>
  <conditionalFormatting sqref="N34:S46 N85:S85">
    <cfRule type="expression" dxfId="8" priority="688">
      <formula>B40=#REF!</formula>
    </cfRule>
  </conditionalFormatting>
  <conditionalFormatting sqref="N47:S47">
    <cfRule type="expression" dxfId="7" priority="690">
      <formula>B53=#REF!</formula>
    </cfRule>
  </conditionalFormatting>
  <conditionalFormatting sqref="N48:S49">
    <cfRule type="expression" dxfId="6" priority="691">
      <formula>B54=#REF!</formula>
    </cfRule>
  </conditionalFormatting>
  <conditionalFormatting sqref="N50:S53">
    <cfRule type="expression" dxfId="5" priority="694">
      <formula>B58=#REF!</formula>
    </cfRule>
  </conditionalFormatting>
  <conditionalFormatting sqref="N54:S56">
    <cfRule type="expression" dxfId="4" priority="695">
      <formula>B61=#REF!</formula>
    </cfRule>
  </conditionalFormatting>
  <conditionalFormatting sqref="N57:S81">
    <cfRule type="expression" dxfId="3" priority="696">
      <formula>B63=#REF!</formula>
    </cfRule>
  </conditionalFormatting>
  <conditionalFormatting sqref="N107:S1048576">
    <cfRule type="expression" dxfId="2" priority="698">
      <formula>B113=A219</formula>
    </cfRule>
  </conditionalFormatting>
  <dataValidations count="3">
    <dataValidation type="list" allowBlank="1" showInputMessage="1" showErrorMessage="1" sqref="B6" xr:uid="{3E3DBD18-6FCF-4780-8C78-3DD7DE477D8F}">
      <formula1>$A$77:$A$79</formula1>
    </dataValidation>
    <dataValidation type="list" allowBlank="1" showInputMessage="1" showErrorMessage="1" sqref="B8" xr:uid="{C1C970EB-57BD-4B99-9B0B-3B7157EF9505}">
      <formula1>$A$61:$A$63</formula1>
    </dataValidation>
    <dataValidation type="list" allowBlank="1" showInputMessage="1" showErrorMessage="1" sqref="B7:F7" xr:uid="{C4E14CD5-CB86-47A2-B9DD-8C3F704FC6D7}">
      <formula1>$A$66:$A$68</formula1>
    </dataValidation>
  </dataValidations>
  <hyperlinks>
    <hyperlink ref="A38" r:id="rId1" display="© Commonwealth of Australia 2013" xr:uid="{07DF3CA9-832D-45F0-A9EE-B6FE32A46241}"/>
  </hyperlinks>
  <pageMargins left="0.7" right="0.7" top="0.75" bottom="0.75" header="0.3" footer="0.3"/>
  <pageSetup paperSize="9" scale="2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 codeName="Sheet3">
    <pageSetUpPr fitToPage="1"/>
  </sheetPr>
  <dimension ref="A1:Y24380"/>
  <sheetViews>
    <sheetView workbookViewId="0">
      <pane ySplit="7" topLeftCell="A8" activePane="bottomLeft" state="frozen"/>
      <selection pane="bottomLeft" activeCell="A7" sqref="A7"/>
    </sheetView>
  </sheetViews>
  <sheetFormatPr defaultRowHeight="14.25"/>
  <cols>
    <col min="1" max="1" width="17.75" customWidth="1"/>
    <col min="2" max="2" width="22.5" bestFit="1" customWidth="1"/>
    <col min="3" max="3" width="24.625" bestFit="1" customWidth="1"/>
    <col min="4" max="4" width="12.5" bestFit="1" customWidth="1"/>
    <col min="5" max="14" width="8.625" style="3" customWidth="1"/>
  </cols>
  <sheetData>
    <row r="1" spans="1:25" ht="68.099999999999994" customHeight="1">
      <c r="A1" s="80" t="s">
        <v>5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5.75">
      <c r="A2" s="81" t="str">
        <f>Contents!A2</f>
        <v>6335.0 Trade Union Membership, August 2024</v>
      </c>
      <c r="B2" s="81"/>
      <c r="C2" s="81"/>
      <c r="D2" s="81"/>
      <c r="E2" s="81"/>
      <c r="F2" s="81"/>
      <c r="G2" s="14"/>
      <c r="H2" s="14"/>
      <c r="I2" s="14"/>
      <c r="J2" s="14"/>
      <c r="K2" s="14"/>
      <c r="L2" s="14"/>
      <c r="M2" s="14"/>
      <c r="N2" s="14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>
      <c r="A3" s="82" t="str">
        <f>Contents!A3</f>
        <v>Released at 11:30am (Canberra time) Mon 9 December 2024</v>
      </c>
      <c r="B3" s="82"/>
      <c r="C3" s="82"/>
      <c r="D3" s="82"/>
      <c r="E3" s="82"/>
      <c r="F3" s="82"/>
      <c r="G3" s="14"/>
      <c r="H3" s="14"/>
      <c r="I3" s="14"/>
      <c r="J3" s="14"/>
      <c r="K3" s="14"/>
      <c r="L3" s="14"/>
      <c r="M3" s="14"/>
      <c r="N3" s="14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>
      <c r="A4" s="83" t="str">
        <f>Contents!C8</f>
        <v>Data 1 - Median earnings by full-time or part-time, state and trade union members in main job</v>
      </c>
      <c r="B4" s="83"/>
      <c r="C4" s="83"/>
      <c r="D4" s="83"/>
      <c r="E4" s="83"/>
      <c r="F4" s="83"/>
      <c r="G4" s="16"/>
      <c r="H4" s="16"/>
      <c r="I4" s="16"/>
      <c r="J4" s="16"/>
      <c r="K4" s="16"/>
      <c r="L4" s="16"/>
      <c r="M4" s="16"/>
      <c r="N4" s="16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spans="1:25">
      <c r="A5" s="15"/>
      <c r="B5" s="15"/>
      <c r="C5" s="15"/>
      <c r="D5" s="18"/>
      <c r="E5" s="14"/>
      <c r="F5" s="14"/>
      <c r="G5" s="14"/>
      <c r="H5" s="14"/>
      <c r="I5" s="14"/>
      <c r="J5" s="14"/>
      <c r="K5" s="14"/>
      <c r="L5" s="14"/>
      <c r="M5" s="14"/>
      <c r="N5" s="14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</row>
    <row r="6" spans="1:25" ht="42" customHeight="1">
      <c r="A6" s="15"/>
      <c r="B6" s="15"/>
      <c r="C6" s="15"/>
      <c r="D6" s="18"/>
      <c r="E6" s="84" t="s">
        <v>11</v>
      </c>
      <c r="F6" s="84"/>
      <c r="G6" s="84" t="s">
        <v>12</v>
      </c>
      <c r="H6" s="84"/>
      <c r="I6" s="84" t="s">
        <v>13</v>
      </c>
      <c r="J6" s="84"/>
      <c r="K6" s="84" t="s">
        <v>14</v>
      </c>
      <c r="L6" s="84"/>
      <c r="M6" s="84" t="s">
        <v>15</v>
      </c>
      <c r="N6" s="84"/>
      <c r="O6" s="84" t="s">
        <v>16</v>
      </c>
      <c r="P6" s="84"/>
      <c r="Q6" s="84" t="s">
        <v>17</v>
      </c>
      <c r="R6" s="84"/>
      <c r="S6" s="84" t="s">
        <v>18</v>
      </c>
      <c r="T6" s="84"/>
      <c r="U6" s="84" t="s">
        <v>10</v>
      </c>
      <c r="V6" s="84"/>
      <c r="W6" s="15"/>
      <c r="X6" s="15"/>
      <c r="Y6" s="15"/>
    </row>
    <row r="7" spans="1:25" ht="12.75" customHeight="1">
      <c r="A7" s="21" t="s">
        <v>22</v>
      </c>
      <c r="B7" s="21" t="s">
        <v>39</v>
      </c>
      <c r="C7" s="21" t="s">
        <v>40</v>
      </c>
      <c r="D7" s="21" t="s">
        <v>27</v>
      </c>
      <c r="E7" s="52" t="s">
        <v>41</v>
      </c>
      <c r="F7" s="29" t="s">
        <v>9</v>
      </c>
      <c r="G7" s="52" t="s">
        <v>41</v>
      </c>
      <c r="H7" s="29" t="s">
        <v>9</v>
      </c>
      <c r="I7" s="52" t="s">
        <v>41</v>
      </c>
      <c r="J7" s="29" t="s">
        <v>9</v>
      </c>
      <c r="K7" s="52" t="s">
        <v>41</v>
      </c>
      <c r="L7" s="29" t="s">
        <v>9</v>
      </c>
      <c r="M7" s="52" t="s">
        <v>41</v>
      </c>
      <c r="N7" s="29" t="s">
        <v>9</v>
      </c>
      <c r="O7" s="52" t="s">
        <v>41</v>
      </c>
      <c r="P7" s="29" t="s">
        <v>9</v>
      </c>
      <c r="Q7" s="52" t="s">
        <v>41</v>
      </c>
      <c r="R7" s="29" t="s">
        <v>9</v>
      </c>
      <c r="S7" s="52" t="s">
        <v>41</v>
      </c>
      <c r="T7" s="29" t="s">
        <v>9</v>
      </c>
      <c r="U7" s="52" t="s">
        <v>41</v>
      </c>
      <c r="V7" s="29" t="s">
        <v>9</v>
      </c>
      <c r="W7" s="15"/>
      <c r="X7" s="15"/>
      <c r="Y7" s="15"/>
    </row>
    <row r="8" spans="1:25" ht="12.75" customHeight="1">
      <c r="A8" s="53" t="s">
        <v>28</v>
      </c>
      <c r="B8" s="54" t="s">
        <v>30</v>
      </c>
      <c r="C8" s="54" t="s">
        <v>42</v>
      </c>
      <c r="D8" s="55">
        <v>38200</v>
      </c>
      <c r="E8" s="14">
        <v>525.66099999999994</v>
      </c>
      <c r="F8" s="56">
        <v>3.5419999999999998</v>
      </c>
      <c r="G8" s="14">
        <v>343.05500000000001</v>
      </c>
      <c r="H8" s="56">
        <v>4.0170000000000003</v>
      </c>
      <c r="I8" s="14">
        <v>263.25099999999998</v>
      </c>
      <c r="J8" s="56">
        <v>2.6629999999999998</v>
      </c>
      <c r="K8" s="14">
        <v>104.779</v>
      </c>
      <c r="L8" s="56">
        <v>5.008</v>
      </c>
      <c r="M8" s="14">
        <v>108.928</v>
      </c>
      <c r="N8" s="56">
        <v>4.7830000000000004</v>
      </c>
      <c r="O8" s="14">
        <v>40.956000000000003</v>
      </c>
      <c r="P8" s="56">
        <v>5.2140000000000004</v>
      </c>
      <c r="Q8" s="14">
        <v>15.506</v>
      </c>
      <c r="R8" s="56">
        <v>12.247999999999999</v>
      </c>
      <c r="S8" s="14">
        <v>26.015999999999998</v>
      </c>
      <c r="T8" s="56">
        <v>6.0190000000000001</v>
      </c>
      <c r="U8" s="14">
        <v>1428.1510000000001</v>
      </c>
      <c r="V8" s="56">
        <v>1.524</v>
      </c>
      <c r="W8" s="15"/>
      <c r="X8" s="15"/>
      <c r="Y8" s="15"/>
    </row>
    <row r="9" spans="1:25" ht="12.75" customHeight="1">
      <c r="A9" s="53" t="s">
        <v>28</v>
      </c>
      <c r="B9" s="54" t="s">
        <v>30</v>
      </c>
      <c r="C9" s="54" t="s">
        <v>42</v>
      </c>
      <c r="D9" s="55">
        <v>38565</v>
      </c>
      <c r="E9" s="14">
        <v>497.20699999999999</v>
      </c>
      <c r="F9" s="56">
        <v>4.7729999999999997</v>
      </c>
      <c r="G9" s="14">
        <v>361.40699999999998</v>
      </c>
      <c r="H9" s="56">
        <v>4.0490000000000004</v>
      </c>
      <c r="I9" s="14">
        <v>285.779</v>
      </c>
      <c r="J9" s="56">
        <v>4.4640000000000004</v>
      </c>
      <c r="K9" s="14">
        <v>115.149</v>
      </c>
      <c r="L9" s="56">
        <v>3.7829999999999999</v>
      </c>
      <c r="M9" s="14">
        <v>121.137</v>
      </c>
      <c r="N9" s="56">
        <v>4.8449999999999998</v>
      </c>
      <c r="O9" s="14">
        <v>35.72</v>
      </c>
      <c r="P9" s="56">
        <v>5.3339999999999996</v>
      </c>
      <c r="Q9" s="14">
        <v>11.547000000000001</v>
      </c>
      <c r="R9" s="56">
        <v>13.042</v>
      </c>
      <c r="S9" s="14">
        <v>29.704000000000001</v>
      </c>
      <c r="T9" s="56">
        <v>3.8010000000000002</v>
      </c>
      <c r="U9" s="14">
        <v>1457.65</v>
      </c>
      <c r="V9" s="56">
        <v>1.647</v>
      </c>
      <c r="W9" s="15"/>
      <c r="X9" s="15"/>
      <c r="Y9" s="15"/>
    </row>
    <row r="10" spans="1:25" ht="12.75" customHeight="1">
      <c r="A10" s="53" t="s">
        <v>28</v>
      </c>
      <c r="B10" s="54" t="s">
        <v>30</v>
      </c>
      <c r="C10" s="54" t="s">
        <v>42</v>
      </c>
      <c r="D10" s="55">
        <v>38930</v>
      </c>
      <c r="E10" s="14">
        <v>465.00700000000001</v>
      </c>
      <c r="F10" s="56">
        <v>2.802</v>
      </c>
      <c r="G10" s="14">
        <v>332.27499999999998</v>
      </c>
      <c r="H10" s="56">
        <v>3.246</v>
      </c>
      <c r="I10" s="14">
        <v>277.36399999999998</v>
      </c>
      <c r="J10" s="56">
        <v>3.6</v>
      </c>
      <c r="K10" s="14">
        <v>105.422</v>
      </c>
      <c r="L10" s="56">
        <v>6.7080000000000002</v>
      </c>
      <c r="M10" s="14">
        <v>107.596</v>
      </c>
      <c r="N10" s="56">
        <v>5.8230000000000004</v>
      </c>
      <c r="O10" s="14">
        <v>37.85</v>
      </c>
      <c r="P10" s="56">
        <v>4.9649999999999999</v>
      </c>
      <c r="Q10" s="14">
        <v>13.047000000000001</v>
      </c>
      <c r="R10" s="56">
        <v>13.465</v>
      </c>
      <c r="S10" s="14">
        <v>25.561</v>
      </c>
      <c r="T10" s="56">
        <v>5.9329999999999998</v>
      </c>
      <c r="U10" s="14">
        <v>1364.1210000000001</v>
      </c>
      <c r="V10" s="56">
        <v>1.8129999999999999</v>
      </c>
      <c r="W10" s="15"/>
      <c r="X10" s="15"/>
      <c r="Y10" s="15"/>
    </row>
    <row r="11" spans="1:25" ht="12.75" customHeight="1">
      <c r="A11" s="53" t="s">
        <v>28</v>
      </c>
      <c r="B11" s="54" t="s">
        <v>30</v>
      </c>
      <c r="C11" s="54" t="s">
        <v>42</v>
      </c>
      <c r="D11" s="55">
        <v>39295</v>
      </c>
      <c r="E11" s="14">
        <v>442.95800000000003</v>
      </c>
      <c r="F11" s="56">
        <v>3.1259999999999999</v>
      </c>
      <c r="G11" s="14">
        <v>334.61</v>
      </c>
      <c r="H11" s="56">
        <v>3.7850000000000001</v>
      </c>
      <c r="I11" s="14">
        <v>253.88800000000001</v>
      </c>
      <c r="J11" s="56">
        <v>5.14</v>
      </c>
      <c r="K11" s="14">
        <v>100.614</v>
      </c>
      <c r="L11" s="56">
        <v>5.0819999999999999</v>
      </c>
      <c r="M11" s="14">
        <v>106.43300000000001</v>
      </c>
      <c r="N11" s="56">
        <v>5.9649999999999999</v>
      </c>
      <c r="O11" s="14">
        <v>35.030999999999999</v>
      </c>
      <c r="P11" s="56">
        <v>5.774</v>
      </c>
      <c r="Q11" s="14">
        <v>10.346</v>
      </c>
      <c r="R11" s="56">
        <v>13.606</v>
      </c>
      <c r="S11" s="14">
        <v>22.364000000000001</v>
      </c>
      <c r="T11" s="56">
        <v>7.8949999999999996</v>
      </c>
      <c r="U11" s="14">
        <v>1306.2429999999999</v>
      </c>
      <c r="V11" s="56">
        <v>1.8129999999999999</v>
      </c>
      <c r="W11" s="15"/>
      <c r="X11" s="15"/>
      <c r="Y11" s="15"/>
    </row>
    <row r="12" spans="1:25" ht="12.75" customHeight="1">
      <c r="A12" s="53" t="s">
        <v>28</v>
      </c>
      <c r="B12" s="54" t="s">
        <v>30</v>
      </c>
      <c r="C12" s="54" t="s">
        <v>42</v>
      </c>
      <c r="D12" s="55">
        <v>39661</v>
      </c>
      <c r="E12" s="14">
        <v>482.875</v>
      </c>
      <c r="F12" s="56">
        <v>3.073</v>
      </c>
      <c r="G12" s="14">
        <v>339.63400000000001</v>
      </c>
      <c r="H12" s="56">
        <v>4.3079999999999998</v>
      </c>
      <c r="I12" s="14">
        <v>239.43700000000001</v>
      </c>
      <c r="J12" s="56">
        <v>5.4039999999999999</v>
      </c>
      <c r="K12" s="14">
        <v>98.691999999999993</v>
      </c>
      <c r="L12" s="56">
        <v>6.5579999999999998</v>
      </c>
      <c r="M12" s="14">
        <v>106.776</v>
      </c>
      <c r="N12" s="56">
        <v>6.2759999999999998</v>
      </c>
      <c r="O12" s="14">
        <v>36.444000000000003</v>
      </c>
      <c r="P12" s="56">
        <v>4.0030000000000001</v>
      </c>
      <c r="Q12" s="14">
        <v>13.079000000000001</v>
      </c>
      <c r="R12" s="56">
        <v>10.441000000000001</v>
      </c>
      <c r="S12" s="14">
        <v>24.259</v>
      </c>
      <c r="T12" s="56">
        <v>7.4</v>
      </c>
      <c r="U12" s="14">
        <v>1341.1959999999999</v>
      </c>
      <c r="V12" s="56">
        <v>1.43</v>
      </c>
      <c r="W12" s="15"/>
      <c r="X12" s="15"/>
      <c r="Y12" s="15"/>
    </row>
    <row r="13" spans="1:25" ht="12.75" customHeight="1">
      <c r="A13" s="53" t="s">
        <v>28</v>
      </c>
      <c r="B13" s="54" t="s">
        <v>30</v>
      </c>
      <c r="C13" s="54" t="s">
        <v>42</v>
      </c>
      <c r="D13" s="55">
        <v>40026</v>
      </c>
      <c r="E13" s="14">
        <v>482.892</v>
      </c>
      <c r="F13" s="56">
        <v>3.6509999999999998</v>
      </c>
      <c r="G13" s="14">
        <v>335.041</v>
      </c>
      <c r="H13" s="56">
        <v>4.1710000000000003</v>
      </c>
      <c r="I13" s="14">
        <v>296.505</v>
      </c>
      <c r="J13" s="56">
        <v>4.4400000000000004</v>
      </c>
      <c r="K13" s="14">
        <v>101.06100000000001</v>
      </c>
      <c r="L13" s="56">
        <v>5.2839999999999998</v>
      </c>
      <c r="M13" s="14">
        <v>126.962</v>
      </c>
      <c r="N13" s="56">
        <v>7.3680000000000003</v>
      </c>
      <c r="O13" s="14">
        <v>38.866</v>
      </c>
      <c r="P13" s="56">
        <v>7.2169999999999996</v>
      </c>
      <c r="Q13" s="14">
        <v>16.224</v>
      </c>
      <c r="R13" s="56">
        <v>11.547000000000001</v>
      </c>
      <c r="S13" s="14">
        <v>19.975999999999999</v>
      </c>
      <c r="T13" s="56">
        <v>10.867000000000001</v>
      </c>
      <c r="U13" s="14">
        <v>1417.528</v>
      </c>
      <c r="V13" s="56">
        <v>2.3180000000000001</v>
      </c>
      <c r="W13" s="15"/>
      <c r="X13" s="15"/>
      <c r="Y13" s="15"/>
    </row>
    <row r="14" spans="1:25" ht="12.75" customHeight="1">
      <c r="A14" s="53" t="s">
        <v>28</v>
      </c>
      <c r="B14" s="54" t="s">
        <v>30</v>
      </c>
      <c r="C14" s="54" t="s">
        <v>42</v>
      </c>
      <c r="D14" s="55">
        <v>40391</v>
      </c>
      <c r="E14" s="14">
        <v>434.37</v>
      </c>
      <c r="F14" s="56">
        <v>4.0579999999999998</v>
      </c>
      <c r="G14" s="14">
        <v>333.10700000000003</v>
      </c>
      <c r="H14" s="56">
        <v>4.4669999999999996</v>
      </c>
      <c r="I14" s="14">
        <v>275.61500000000001</v>
      </c>
      <c r="J14" s="56">
        <v>4.6440000000000001</v>
      </c>
      <c r="K14" s="14">
        <v>97.971999999999994</v>
      </c>
      <c r="L14" s="56">
        <v>3.5990000000000002</v>
      </c>
      <c r="M14" s="14">
        <v>123.05</v>
      </c>
      <c r="N14" s="56">
        <v>6.2930000000000001</v>
      </c>
      <c r="O14" s="14">
        <v>32.765000000000001</v>
      </c>
      <c r="P14" s="56">
        <v>6.258</v>
      </c>
      <c r="Q14" s="14">
        <v>13.209</v>
      </c>
      <c r="R14" s="56">
        <v>9.9949999999999992</v>
      </c>
      <c r="S14" s="14">
        <v>23.41</v>
      </c>
      <c r="T14" s="56">
        <v>7.6429999999999998</v>
      </c>
      <c r="U14" s="14">
        <v>1333.4970000000001</v>
      </c>
      <c r="V14" s="56">
        <v>2.2909999999999999</v>
      </c>
      <c r="W14" s="15"/>
      <c r="X14" s="15"/>
      <c r="Y14" s="15"/>
    </row>
    <row r="15" spans="1:25" ht="12.75" customHeight="1">
      <c r="A15" s="53" t="s">
        <v>28</v>
      </c>
      <c r="B15" s="54" t="s">
        <v>30</v>
      </c>
      <c r="C15" s="54" t="s">
        <v>42</v>
      </c>
      <c r="D15" s="55">
        <v>40756</v>
      </c>
      <c r="E15" s="14">
        <v>430.47</v>
      </c>
      <c r="F15" s="56">
        <v>3.7850000000000001</v>
      </c>
      <c r="G15" s="14">
        <v>352.71199999999999</v>
      </c>
      <c r="H15" s="56">
        <v>4.4850000000000003</v>
      </c>
      <c r="I15" s="14">
        <v>286.33699999999999</v>
      </c>
      <c r="J15" s="56">
        <v>3.9039999999999999</v>
      </c>
      <c r="K15" s="14">
        <v>98.894000000000005</v>
      </c>
      <c r="L15" s="56">
        <v>5.49</v>
      </c>
      <c r="M15" s="14">
        <v>133.101</v>
      </c>
      <c r="N15" s="56">
        <v>4.4279999999999999</v>
      </c>
      <c r="O15" s="14">
        <v>34.256</v>
      </c>
      <c r="P15" s="56">
        <v>6.3559999999999999</v>
      </c>
      <c r="Q15" s="14">
        <v>12.832000000000001</v>
      </c>
      <c r="R15" s="56">
        <v>9.1370000000000005</v>
      </c>
      <c r="S15" s="14">
        <v>21.555</v>
      </c>
      <c r="T15" s="56">
        <v>10.205</v>
      </c>
      <c r="U15" s="14">
        <v>1370.1569999999999</v>
      </c>
      <c r="V15" s="56">
        <v>1.8009999999999999</v>
      </c>
      <c r="W15" s="15"/>
      <c r="X15" s="15"/>
      <c r="Y15" s="15"/>
    </row>
    <row r="16" spans="1:25" ht="12.75" customHeight="1">
      <c r="A16" s="53" t="s">
        <v>28</v>
      </c>
      <c r="B16" s="54" t="s">
        <v>30</v>
      </c>
      <c r="C16" s="54" t="s">
        <v>42</v>
      </c>
      <c r="D16" s="55">
        <v>41122</v>
      </c>
      <c r="E16" s="14">
        <v>460.30799999999999</v>
      </c>
      <c r="F16" s="56">
        <v>3.81</v>
      </c>
      <c r="G16" s="14">
        <v>354.12299999999999</v>
      </c>
      <c r="H16" s="56">
        <v>2.4470000000000001</v>
      </c>
      <c r="I16" s="14">
        <v>271.755</v>
      </c>
      <c r="J16" s="56">
        <v>4.5970000000000004</v>
      </c>
      <c r="K16" s="14">
        <v>95.97</v>
      </c>
      <c r="L16" s="56">
        <v>5.718</v>
      </c>
      <c r="M16" s="14">
        <v>126.45699999999999</v>
      </c>
      <c r="N16" s="56">
        <v>5.7709999999999999</v>
      </c>
      <c r="O16" s="14">
        <v>35.584000000000003</v>
      </c>
      <c r="P16" s="56">
        <v>7.9080000000000004</v>
      </c>
      <c r="Q16" s="14">
        <v>14.688000000000001</v>
      </c>
      <c r="R16" s="56">
        <v>8.3819999999999997</v>
      </c>
      <c r="S16" s="14">
        <v>24.66</v>
      </c>
      <c r="T16" s="56">
        <v>8.1329999999999991</v>
      </c>
      <c r="U16" s="14">
        <v>1383.546</v>
      </c>
      <c r="V16" s="56">
        <v>1.5660000000000001</v>
      </c>
      <c r="W16" s="15"/>
      <c r="X16" s="15"/>
      <c r="Y16" s="15"/>
    </row>
    <row r="17" spans="1:25" ht="12.75" customHeight="1">
      <c r="A17" s="53" t="s">
        <v>28</v>
      </c>
      <c r="B17" s="54" t="s">
        <v>30</v>
      </c>
      <c r="C17" s="54" t="s">
        <v>42</v>
      </c>
      <c r="D17" s="55">
        <v>41487</v>
      </c>
      <c r="E17" s="14">
        <v>421.61799999999999</v>
      </c>
      <c r="F17" s="56">
        <v>4.5209999999999999</v>
      </c>
      <c r="G17" s="14">
        <v>311.25900000000001</v>
      </c>
      <c r="H17" s="56">
        <v>4.6050000000000004</v>
      </c>
      <c r="I17" s="14">
        <v>262.16399999999999</v>
      </c>
      <c r="J17" s="56">
        <v>5.149</v>
      </c>
      <c r="K17" s="14">
        <v>89.424999999999997</v>
      </c>
      <c r="L17" s="56">
        <v>4.3890000000000002</v>
      </c>
      <c r="M17" s="14">
        <v>123.941</v>
      </c>
      <c r="N17" s="56">
        <v>6.49</v>
      </c>
      <c r="O17" s="14">
        <v>34.808999999999997</v>
      </c>
      <c r="P17" s="56">
        <v>6.77</v>
      </c>
      <c r="Q17" s="14">
        <v>18.225999999999999</v>
      </c>
      <c r="R17" s="56">
        <v>7.0540000000000003</v>
      </c>
      <c r="S17" s="14">
        <v>22.95</v>
      </c>
      <c r="T17" s="56">
        <v>9.2569999999999997</v>
      </c>
      <c r="U17" s="14">
        <v>1284.3910000000001</v>
      </c>
      <c r="V17" s="56">
        <v>1.6379999999999999</v>
      </c>
      <c r="W17" s="15"/>
      <c r="X17" s="15"/>
      <c r="Y17" s="15"/>
    </row>
    <row r="18" spans="1:25" ht="12.75" customHeight="1">
      <c r="A18" s="53" t="s">
        <v>28</v>
      </c>
      <c r="B18" s="54" t="s">
        <v>30</v>
      </c>
      <c r="C18" s="54" t="s">
        <v>42</v>
      </c>
      <c r="D18" s="55">
        <v>41852</v>
      </c>
      <c r="E18" s="14">
        <v>375.476</v>
      </c>
      <c r="F18" s="56">
        <v>4.8970000000000002</v>
      </c>
      <c r="G18" s="14">
        <v>282.88200000000001</v>
      </c>
      <c r="H18" s="56">
        <v>4.1639999999999997</v>
      </c>
      <c r="I18" s="14">
        <v>220.89099999999999</v>
      </c>
      <c r="J18" s="56">
        <v>5.2969999999999997</v>
      </c>
      <c r="K18" s="14">
        <v>79.73</v>
      </c>
      <c r="L18" s="56">
        <v>7.4989999999999997</v>
      </c>
      <c r="M18" s="14">
        <v>108.82</v>
      </c>
      <c r="N18" s="56">
        <v>6.6120000000000001</v>
      </c>
      <c r="O18" s="14">
        <v>33.957999999999998</v>
      </c>
      <c r="P18" s="56">
        <v>5.8529999999999998</v>
      </c>
      <c r="Q18" s="14">
        <v>15.993</v>
      </c>
      <c r="R18" s="56">
        <v>9.3010000000000002</v>
      </c>
      <c r="S18" s="14">
        <v>26.01</v>
      </c>
      <c r="T18" s="56">
        <v>7.4420000000000002</v>
      </c>
      <c r="U18" s="14">
        <v>1143.759</v>
      </c>
      <c r="V18" s="56">
        <v>2.2829999999999999</v>
      </c>
      <c r="W18" s="15"/>
      <c r="X18" s="15"/>
      <c r="Y18" s="15"/>
    </row>
    <row r="19" spans="1:25" ht="12.75" customHeight="1">
      <c r="A19" s="53" t="s">
        <v>28</v>
      </c>
      <c r="B19" s="54" t="s">
        <v>30</v>
      </c>
      <c r="C19" s="54" t="s">
        <v>42</v>
      </c>
      <c r="D19" s="55">
        <v>42583</v>
      </c>
      <c r="E19" s="14">
        <v>393.23599999999999</v>
      </c>
      <c r="F19" s="56">
        <v>4.2789999999999999</v>
      </c>
      <c r="G19" s="14">
        <v>286.97899999999998</v>
      </c>
      <c r="H19" s="56">
        <v>5.4029999999999996</v>
      </c>
      <c r="I19" s="14">
        <v>221.709</v>
      </c>
      <c r="J19" s="56">
        <v>5.8159999999999998</v>
      </c>
      <c r="K19" s="14">
        <v>74.704999999999998</v>
      </c>
      <c r="L19" s="56">
        <v>7.76</v>
      </c>
      <c r="M19" s="14">
        <v>94.293000000000006</v>
      </c>
      <c r="N19" s="56">
        <v>6.1360000000000001</v>
      </c>
      <c r="O19" s="14">
        <v>30.884</v>
      </c>
      <c r="P19" s="56">
        <v>7.3490000000000002</v>
      </c>
      <c r="Q19" s="14">
        <v>13.680999999999999</v>
      </c>
      <c r="R19" s="56">
        <v>11.776999999999999</v>
      </c>
      <c r="S19" s="14">
        <v>21.510999999999999</v>
      </c>
      <c r="T19" s="56">
        <v>9.89</v>
      </c>
      <c r="U19" s="14">
        <v>1136.999</v>
      </c>
      <c r="V19" s="56">
        <v>1.998</v>
      </c>
      <c r="W19" s="15"/>
      <c r="X19" s="15"/>
      <c r="Y19" s="15"/>
    </row>
    <row r="20" spans="1:25" ht="12.75" customHeight="1">
      <c r="A20" s="53" t="s">
        <v>28</v>
      </c>
      <c r="B20" s="54" t="s">
        <v>30</v>
      </c>
      <c r="C20" s="54" t="s">
        <v>42</v>
      </c>
      <c r="D20" s="55">
        <v>43313</v>
      </c>
      <c r="E20" s="14">
        <v>368.77499999999998</v>
      </c>
      <c r="F20" s="56">
        <v>4.1180000000000003</v>
      </c>
      <c r="G20" s="14">
        <v>307.06400000000002</v>
      </c>
      <c r="H20" s="56">
        <v>4.3940000000000001</v>
      </c>
      <c r="I20" s="14">
        <v>221.33099999999999</v>
      </c>
      <c r="J20" s="56">
        <v>4.1820000000000004</v>
      </c>
      <c r="K20" s="14">
        <v>67.837999999999994</v>
      </c>
      <c r="L20" s="56">
        <v>5.4589999999999996</v>
      </c>
      <c r="M20" s="14">
        <v>91.266999999999996</v>
      </c>
      <c r="N20" s="56">
        <v>9.1110000000000007</v>
      </c>
      <c r="O20" s="14">
        <v>27.792999999999999</v>
      </c>
      <c r="P20" s="56">
        <v>5.1319999999999997</v>
      </c>
      <c r="Q20" s="14">
        <v>11.859</v>
      </c>
      <c r="R20" s="56">
        <v>9.0839999999999996</v>
      </c>
      <c r="S20" s="14">
        <v>19.338000000000001</v>
      </c>
      <c r="T20" s="56">
        <v>10.891</v>
      </c>
      <c r="U20" s="14">
        <v>1115.2660000000001</v>
      </c>
      <c r="V20" s="56">
        <v>2.3119999999999998</v>
      </c>
      <c r="W20" s="15"/>
      <c r="X20" s="15"/>
      <c r="Y20" s="15"/>
    </row>
    <row r="21" spans="1:25" ht="12.75" customHeight="1">
      <c r="A21" s="53" t="s">
        <v>28</v>
      </c>
      <c r="B21" s="54" t="s">
        <v>30</v>
      </c>
      <c r="C21" s="54" t="s">
        <v>42</v>
      </c>
      <c r="D21" s="55">
        <v>44044</v>
      </c>
      <c r="E21" s="14">
        <v>339.51</v>
      </c>
      <c r="F21" s="56">
        <v>4.1820000000000004</v>
      </c>
      <c r="G21" s="14">
        <v>260.53300000000002</v>
      </c>
      <c r="H21" s="56">
        <v>4.9189999999999996</v>
      </c>
      <c r="I21" s="14">
        <v>229.923</v>
      </c>
      <c r="J21" s="56">
        <v>4.46</v>
      </c>
      <c r="K21" s="14">
        <v>64.87</v>
      </c>
      <c r="L21" s="56">
        <v>6.1719999999999997</v>
      </c>
      <c r="M21" s="14">
        <v>107.376</v>
      </c>
      <c r="N21" s="56">
        <v>8.2119999999999997</v>
      </c>
      <c r="O21" s="14">
        <v>27.254000000000001</v>
      </c>
      <c r="P21" s="56">
        <v>6.7270000000000003</v>
      </c>
      <c r="Q21" s="14">
        <v>12.266</v>
      </c>
      <c r="R21" s="56">
        <v>11.36</v>
      </c>
      <c r="S21" s="14">
        <v>19.288</v>
      </c>
      <c r="T21" s="56">
        <v>12.208</v>
      </c>
      <c r="U21" s="14">
        <v>1061.02</v>
      </c>
      <c r="V21" s="56">
        <v>2.3759999999999999</v>
      </c>
      <c r="W21" s="15"/>
      <c r="X21" s="15"/>
      <c r="Y21" s="15"/>
    </row>
    <row r="22" spans="1:25" ht="12.75" customHeight="1">
      <c r="A22" s="53" t="s">
        <v>28</v>
      </c>
      <c r="B22" s="54" t="s">
        <v>30</v>
      </c>
      <c r="C22" s="54" t="s">
        <v>42</v>
      </c>
      <c r="D22" s="55">
        <v>44774</v>
      </c>
      <c r="E22" s="14">
        <v>307.84899999999999</v>
      </c>
      <c r="F22" s="56">
        <v>5.5609999999999999</v>
      </c>
      <c r="G22" s="14">
        <v>266.48700000000002</v>
      </c>
      <c r="H22" s="56">
        <v>5.6559999999999997</v>
      </c>
      <c r="I22" s="14">
        <v>225.88900000000001</v>
      </c>
      <c r="J22" s="56">
        <v>6.3639999999999999</v>
      </c>
      <c r="K22" s="14">
        <v>61.968000000000004</v>
      </c>
      <c r="L22" s="56">
        <v>8.2219999999999995</v>
      </c>
      <c r="M22" s="14">
        <v>104.218</v>
      </c>
      <c r="N22" s="56">
        <v>7.8179999999999996</v>
      </c>
      <c r="O22" s="14">
        <v>32.651000000000003</v>
      </c>
      <c r="P22" s="56">
        <v>5.6870000000000003</v>
      </c>
      <c r="Q22" s="14">
        <v>9.77</v>
      </c>
      <c r="R22" s="56">
        <v>13.122999999999999</v>
      </c>
      <c r="S22" s="14">
        <v>15.836</v>
      </c>
      <c r="T22" s="56">
        <v>13.281000000000001</v>
      </c>
      <c r="U22" s="14">
        <v>1024.6669999999999</v>
      </c>
      <c r="V22" s="56">
        <v>2.415</v>
      </c>
      <c r="W22" s="15"/>
      <c r="X22" s="15"/>
      <c r="Y22" s="15"/>
    </row>
    <row r="23" spans="1:25" ht="12.75" customHeight="1">
      <c r="A23" s="53" t="s">
        <v>28</v>
      </c>
      <c r="B23" s="54" t="s">
        <v>30</v>
      </c>
      <c r="C23" s="54" t="s">
        <v>42</v>
      </c>
      <c r="D23" s="55">
        <v>45505</v>
      </c>
      <c r="E23" s="14">
        <v>370.63600000000002</v>
      </c>
      <c r="F23" s="56">
        <v>4.55</v>
      </c>
      <c r="G23" s="14">
        <v>312.35700000000003</v>
      </c>
      <c r="H23" s="56">
        <v>4.952</v>
      </c>
      <c r="I23" s="14">
        <v>229.46600000000001</v>
      </c>
      <c r="J23" s="56">
        <v>6.1689999999999996</v>
      </c>
      <c r="K23" s="14">
        <v>77.244</v>
      </c>
      <c r="L23" s="56">
        <v>7.44</v>
      </c>
      <c r="M23" s="14">
        <v>110.459</v>
      </c>
      <c r="N23" s="56">
        <v>5.9420000000000002</v>
      </c>
      <c r="O23" s="14">
        <v>27.635999999999999</v>
      </c>
      <c r="P23" s="56">
        <v>7.0519999999999996</v>
      </c>
      <c r="Q23" s="14">
        <v>11.282</v>
      </c>
      <c r="R23" s="56">
        <v>9.7639999999999993</v>
      </c>
      <c r="S23" s="14">
        <v>23.863</v>
      </c>
      <c r="T23" s="56">
        <v>8.3480000000000008</v>
      </c>
      <c r="U23" s="14">
        <v>1162.943</v>
      </c>
      <c r="V23" s="56">
        <v>2.242</v>
      </c>
      <c r="W23" s="15"/>
      <c r="X23" s="15"/>
      <c r="Y23" s="15"/>
    </row>
    <row r="24" spans="1:25" ht="12.75" customHeight="1">
      <c r="A24" s="53" t="s">
        <v>28</v>
      </c>
      <c r="B24" s="54" t="s">
        <v>30</v>
      </c>
      <c r="C24" s="54" t="s">
        <v>43</v>
      </c>
      <c r="D24" s="55">
        <v>38200</v>
      </c>
      <c r="E24" s="14">
        <v>1169.981</v>
      </c>
      <c r="F24" s="56">
        <v>2.173</v>
      </c>
      <c r="G24" s="14">
        <v>938.02499999999998</v>
      </c>
      <c r="H24" s="56">
        <v>1.8660000000000001</v>
      </c>
      <c r="I24" s="14">
        <v>738.99300000000005</v>
      </c>
      <c r="J24" s="56">
        <v>2.2519999999999998</v>
      </c>
      <c r="K24" s="14">
        <v>267.02999999999997</v>
      </c>
      <c r="L24" s="56">
        <v>3.7349999999999999</v>
      </c>
      <c r="M24" s="14">
        <v>384.89800000000002</v>
      </c>
      <c r="N24" s="56">
        <v>2.3079999999999998</v>
      </c>
      <c r="O24" s="14">
        <v>72.664000000000001</v>
      </c>
      <c r="P24" s="56">
        <v>4.351</v>
      </c>
      <c r="Q24" s="14">
        <v>43.720999999999997</v>
      </c>
      <c r="R24" s="56">
        <v>9.5739999999999998</v>
      </c>
      <c r="S24" s="14">
        <v>84.569000000000003</v>
      </c>
      <c r="T24" s="56">
        <v>2.7109999999999999</v>
      </c>
      <c r="U24" s="14">
        <v>3699.88</v>
      </c>
      <c r="V24" s="56">
        <v>1.0640000000000001</v>
      </c>
      <c r="W24" s="15"/>
      <c r="X24" s="15"/>
      <c r="Y24" s="15"/>
    </row>
    <row r="25" spans="1:25" ht="12.75" customHeight="1">
      <c r="A25" s="53" t="s">
        <v>28</v>
      </c>
      <c r="B25" s="54" t="s">
        <v>30</v>
      </c>
      <c r="C25" s="54" t="s">
        <v>43</v>
      </c>
      <c r="D25" s="55">
        <v>38565</v>
      </c>
      <c r="E25" s="14">
        <v>1228.682</v>
      </c>
      <c r="F25" s="56">
        <v>2.0110000000000001</v>
      </c>
      <c r="G25" s="14">
        <v>979.51099999999997</v>
      </c>
      <c r="H25" s="56">
        <v>1.542</v>
      </c>
      <c r="I25" s="14">
        <v>765.59799999999996</v>
      </c>
      <c r="J25" s="56">
        <v>1.8839999999999999</v>
      </c>
      <c r="K25" s="14">
        <v>280.77100000000002</v>
      </c>
      <c r="L25" s="56">
        <v>3.33</v>
      </c>
      <c r="M25" s="14">
        <v>421.48200000000003</v>
      </c>
      <c r="N25" s="56">
        <v>1.82</v>
      </c>
      <c r="O25" s="14">
        <v>78.745000000000005</v>
      </c>
      <c r="P25" s="56">
        <v>2.649</v>
      </c>
      <c r="Q25" s="14">
        <v>42.301000000000002</v>
      </c>
      <c r="R25" s="56">
        <v>9.6240000000000006</v>
      </c>
      <c r="S25" s="14">
        <v>83.366</v>
      </c>
      <c r="T25" s="56">
        <v>2.7669999999999999</v>
      </c>
      <c r="U25" s="14">
        <v>3880.4549999999999</v>
      </c>
      <c r="V25" s="56">
        <v>1.0269999999999999</v>
      </c>
      <c r="W25" s="15"/>
      <c r="X25" s="15"/>
      <c r="Y25" s="15"/>
    </row>
    <row r="26" spans="1:25" ht="12.75" customHeight="1">
      <c r="A26" s="53" t="s">
        <v>28</v>
      </c>
      <c r="B26" s="54" t="s">
        <v>30</v>
      </c>
      <c r="C26" s="54" t="s">
        <v>43</v>
      </c>
      <c r="D26" s="55">
        <v>38930</v>
      </c>
      <c r="E26" s="14">
        <v>1321.529</v>
      </c>
      <c r="F26" s="56">
        <v>1.3620000000000001</v>
      </c>
      <c r="G26" s="14">
        <v>1021.495</v>
      </c>
      <c r="H26" s="56">
        <v>1.72</v>
      </c>
      <c r="I26" s="14">
        <v>820.05399999999997</v>
      </c>
      <c r="J26" s="56">
        <v>1.6719999999999999</v>
      </c>
      <c r="K26" s="14">
        <v>298.55399999999997</v>
      </c>
      <c r="L26" s="56">
        <v>2.972</v>
      </c>
      <c r="M26" s="14">
        <v>469.20100000000002</v>
      </c>
      <c r="N26" s="56">
        <v>2.5</v>
      </c>
      <c r="O26" s="14">
        <v>80.168000000000006</v>
      </c>
      <c r="P26" s="56">
        <v>4.4349999999999996</v>
      </c>
      <c r="Q26" s="14">
        <v>45.302999999999997</v>
      </c>
      <c r="R26" s="56">
        <v>11.052</v>
      </c>
      <c r="S26" s="14">
        <v>98.539000000000001</v>
      </c>
      <c r="T26" s="56">
        <v>2.14</v>
      </c>
      <c r="U26" s="14">
        <v>4154.8429999999998</v>
      </c>
      <c r="V26" s="56">
        <v>0.89600000000000002</v>
      </c>
      <c r="W26" s="15"/>
      <c r="X26" s="15"/>
      <c r="Y26" s="15"/>
    </row>
    <row r="27" spans="1:25" ht="12.75" customHeight="1">
      <c r="A27" s="53" t="s">
        <v>28</v>
      </c>
      <c r="B27" s="54" t="s">
        <v>30</v>
      </c>
      <c r="C27" s="54" t="s">
        <v>43</v>
      </c>
      <c r="D27" s="55">
        <v>39295</v>
      </c>
      <c r="E27" s="14">
        <v>1396.44</v>
      </c>
      <c r="F27" s="56">
        <v>1.8280000000000001</v>
      </c>
      <c r="G27" s="14">
        <v>1093.96</v>
      </c>
      <c r="H27" s="56">
        <v>1.569</v>
      </c>
      <c r="I27" s="14">
        <v>901.08699999999999</v>
      </c>
      <c r="J27" s="56">
        <v>1.8759999999999999</v>
      </c>
      <c r="K27" s="14">
        <v>295.036</v>
      </c>
      <c r="L27" s="56">
        <v>3.3250000000000002</v>
      </c>
      <c r="M27" s="14">
        <v>496.38299999999998</v>
      </c>
      <c r="N27" s="56">
        <v>1.6439999999999999</v>
      </c>
      <c r="O27" s="14">
        <v>86.68</v>
      </c>
      <c r="P27" s="56">
        <v>2.1970000000000001</v>
      </c>
      <c r="Q27" s="14">
        <v>43.317</v>
      </c>
      <c r="R27" s="56">
        <v>10.611000000000001</v>
      </c>
      <c r="S27" s="14">
        <v>102.375</v>
      </c>
      <c r="T27" s="56">
        <v>2.66</v>
      </c>
      <c r="U27" s="14">
        <v>4415.2780000000002</v>
      </c>
      <c r="V27" s="56">
        <v>0.88200000000000001</v>
      </c>
      <c r="W27" s="15"/>
      <c r="X27" s="15"/>
      <c r="Y27" s="15"/>
    </row>
    <row r="28" spans="1:25" ht="12.75" customHeight="1">
      <c r="A28" s="53" t="s">
        <v>28</v>
      </c>
      <c r="B28" s="54" t="s">
        <v>30</v>
      </c>
      <c r="C28" s="54" t="s">
        <v>43</v>
      </c>
      <c r="D28" s="55">
        <v>39661</v>
      </c>
      <c r="E28" s="14">
        <v>1419.33</v>
      </c>
      <c r="F28" s="56">
        <v>2.3170000000000002</v>
      </c>
      <c r="G28" s="14">
        <v>1088.453</v>
      </c>
      <c r="H28" s="56">
        <v>2.0750000000000002</v>
      </c>
      <c r="I28" s="14">
        <v>940.82</v>
      </c>
      <c r="J28" s="56">
        <v>2.3719999999999999</v>
      </c>
      <c r="K28" s="14">
        <v>319.05399999999997</v>
      </c>
      <c r="L28" s="56">
        <v>2.5259999999999998</v>
      </c>
      <c r="M28" s="14">
        <v>555.01099999999997</v>
      </c>
      <c r="N28" s="56">
        <v>2.6549999999999998</v>
      </c>
      <c r="O28" s="14">
        <v>92.39</v>
      </c>
      <c r="P28" s="56">
        <v>4.4219999999999997</v>
      </c>
      <c r="Q28" s="14">
        <v>48.756999999999998</v>
      </c>
      <c r="R28" s="56">
        <v>8.1199999999999992</v>
      </c>
      <c r="S28" s="14">
        <v>102.426</v>
      </c>
      <c r="T28" s="56">
        <v>2.9</v>
      </c>
      <c r="U28" s="14">
        <v>4566.24</v>
      </c>
      <c r="V28" s="56">
        <v>1.2</v>
      </c>
      <c r="W28" s="15"/>
      <c r="X28" s="15"/>
      <c r="Y28" s="15"/>
    </row>
    <row r="29" spans="1:25" ht="12.75" customHeight="1">
      <c r="A29" s="53" t="s">
        <v>28</v>
      </c>
      <c r="B29" s="54" t="s">
        <v>30</v>
      </c>
      <c r="C29" s="54" t="s">
        <v>43</v>
      </c>
      <c r="D29" s="55">
        <v>40026</v>
      </c>
      <c r="E29" s="14">
        <v>1382.7380000000001</v>
      </c>
      <c r="F29" s="56">
        <v>2.0830000000000002</v>
      </c>
      <c r="G29" s="14">
        <v>1093.7149999999999</v>
      </c>
      <c r="H29" s="56">
        <v>1.5489999999999999</v>
      </c>
      <c r="I29" s="14">
        <v>931.57399999999996</v>
      </c>
      <c r="J29" s="56">
        <v>2.5129999999999999</v>
      </c>
      <c r="K29" s="14">
        <v>290.029</v>
      </c>
      <c r="L29" s="56">
        <v>3.05</v>
      </c>
      <c r="M29" s="14">
        <v>513.755</v>
      </c>
      <c r="N29" s="56">
        <v>2.8239999999999998</v>
      </c>
      <c r="O29" s="14">
        <v>85.108000000000004</v>
      </c>
      <c r="P29" s="56">
        <v>5.335</v>
      </c>
      <c r="Q29" s="14">
        <v>61.201000000000001</v>
      </c>
      <c r="R29" s="56">
        <v>5.2469999999999999</v>
      </c>
      <c r="S29" s="14">
        <v>106.4</v>
      </c>
      <c r="T29" s="56">
        <v>3.2959999999999998</v>
      </c>
      <c r="U29" s="14">
        <v>4464.5200000000004</v>
      </c>
      <c r="V29" s="56">
        <v>0.93200000000000005</v>
      </c>
      <c r="W29" s="15"/>
      <c r="X29" s="15"/>
      <c r="Y29" s="15"/>
    </row>
    <row r="30" spans="1:25" ht="12.75" customHeight="1">
      <c r="A30" s="53" t="s">
        <v>28</v>
      </c>
      <c r="B30" s="54" t="s">
        <v>30</v>
      </c>
      <c r="C30" s="54" t="s">
        <v>43</v>
      </c>
      <c r="D30" s="55">
        <v>40391</v>
      </c>
      <c r="E30" s="14">
        <v>1429.7819999999999</v>
      </c>
      <c r="F30" s="56">
        <v>1.393</v>
      </c>
      <c r="G30" s="14">
        <v>1136.932</v>
      </c>
      <c r="H30" s="56">
        <v>1.891</v>
      </c>
      <c r="I30" s="14">
        <v>953.07399999999996</v>
      </c>
      <c r="J30" s="56">
        <v>1.851</v>
      </c>
      <c r="K30" s="14">
        <v>315.09199999999998</v>
      </c>
      <c r="L30" s="56">
        <v>2.919</v>
      </c>
      <c r="M30" s="14">
        <v>555.82500000000005</v>
      </c>
      <c r="N30" s="56">
        <v>1.589</v>
      </c>
      <c r="O30" s="14">
        <v>83.974000000000004</v>
      </c>
      <c r="P30" s="56">
        <v>3.8889999999999998</v>
      </c>
      <c r="Q30" s="14">
        <v>63.712000000000003</v>
      </c>
      <c r="R30" s="56">
        <v>5.57</v>
      </c>
      <c r="S30" s="14">
        <v>105.06</v>
      </c>
      <c r="T30" s="56">
        <v>4.0789999999999997</v>
      </c>
      <c r="U30" s="14">
        <v>4643.451</v>
      </c>
      <c r="V30" s="56">
        <v>0.90600000000000003</v>
      </c>
      <c r="W30" s="15"/>
      <c r="X30" s="15"/>
      <c r="Y30" s="15"/>
    </row>
    <row r="31" spans="1:25" ht="12.75" customHeight="1">
      <c r="A31" s="53" t="s">
        <v>28</v>
      </c>
      <c r="B31" s="54" t="s">
        <v>30</v>
      </c>
      <c r="C31" s="54" t="s">
        <v>43</v>
      </c>
      <c r="D31" s="55">
        <v>40756</v>
      </c>
      <c r="E31" s="14">
        <v>1476.2760000000001</v>
      </c>
      <c r="F31" s="56">
        <v>1.56</v>
      </c>
      <c r="G31" s="14">
        <v>1151.0930000000001</v>
      </c>
      <c r="H31" s="56">
        <v>1.7909999999999999</v>
      </c>
      <c r="I31" s="14">
        <v>950.66300000000001</v>
      </c>
      <c r="J31" s="56">
        <v>2.09</v>
      </c>
      <c r="K31" s="14">
        <v>323.88900000000001</v>
      </c>
      <c r="L31" s="56">
        <v>3.0390000000000001</v>
      </c>
      <c r="M31" s="14">
        <v>557.49300000000005</v>
      </c>
      <c r="N31" s="56">
        <v>2.0920000000000001</v>
      </c>
      <c r="O31" s="14">
        <v>87.113</v>
      </c>
      <c r="P31" s="56">
        <v>4.3550000000000004</v>
      </c>
      <c r="Q31" s="14">
        <v>62.113</v>
      </c>
      <c r="R31" s="56">
        <v>5.9260000000000002</v>
      </c>
      <c r="S31" s="14">
        <v>110.167</v>
      </c>
      <c r="T31" s="56">
        <v>2.5569999999999999</v>
      </c>
      <c r="U31" s="14">
        <v>4718.8069999999998</v>
      </c>
      <c r="V31" s="56">
        <v>0.98899999999999999</v>
      </c>
      <c r="W31" s="15"/>
      <c r="X31" s="15"/>
      <c r="Y31" s="15"/>
    </row>
    <row r="32" spans="1:25" ht="12.75" customHeight="1">
      <c r="A32" s="53" t="s">
        <v>28</v>
      </c>
      <c r="B32" s="54" t="s">
        <v>30</v>
      </c>
      <c r="C32" s="54" t="s">
        <v>43</v>
      </c>
      <c r="D32" s="55">
        <v>41122</v>
      </c>
      <c r="E32" s="14">
        <v>1470.172</v>
      </c>
      <c r="F32" s="56">
        <v>1.633</v>
      </c>
      <c r="G32" s="14">
        <v>1163.114</v>
      </c>
      <c r="H32" s="56">
        <v>1.6679999999999999</v>
      </c>
      <c r="I32" s="14">
        <v>1008.134</v>
      </c>
      <c r="J32" s="56">
        <v>1.9830000000000001</v>
      </c>
      <c r="K32" s="14">
        <v>317.63099999999997</v>
      </c>
      <c r="L32" s="56">
        <v>3.0750000000000002</v>
      </c>
      <c r="M32" s="14">
        <v>627.05600000000004</v>
      </c>
      <c r="N32" s="56">
        <v>2.2799999999999998</v>
      </c>
      <c r="O32" s="14">
        <v>82.165000000000006</v>
      </c>
      <c r="P32" s="56">
        <v>4.3540000000000001</v>
      </c>
      <c r="Q32" s="14">
        <v>68.531000000000006</v>
      </c>
      <c r="R32" s="56">
        <v>4.306</v>
      </c>
      <c r="S32" s="14">
        <v>113.88200000000001</v>
      </c>
      <c r="T32" s="56">
        <v>3.2839999999999998</v>
      </c>
      <c r="U32" s="14">
        <v>4850.683</v>
      </c>
      <c r="V32" s="56">
        <v>0.997</v>
      </c>
      <c r="W32" s="15"/>
      <c r="X32" s="15"/>
      <c r="Y32" s="15"/>
    </row>
    <row r="33" spans="1:25" ht="12.75" customHeight="1">
      <c r="A33" s="53" t="s">
        <v>28</v>
      </c>
      <c r="B33" s="54" t="s">
        <v>30</v>
      </c>
      <c r="C33" s="54" t="s">
        <v>43</v>
      </c>
      <c r="D33" s="55">
        <v>41487</v>
      </c>
      <c r="E33" s="14">
        <v>1530.883</v>
      </c>
      <c r="F33" s="56">
        <v>1.782</v>
      </c>
      <c r="G33" s="14">
        <v>1163.251</v>
      </c>
      <c r="H33" s="56">
        <v>1.6910000000000001</v>
      </c>
      <c r="I33" s="14">
        <v>1008.581</v>
      </c>
      <c r="J33" s="56">
        <v>2.2959999999999998</v>
      </c>
      <c r="K33" s="14">
        <v>327.42500000000001</v>
      </c>
      <c r="L33" s="56">
        <v>2.84</v>
      </c>
      <c r="M33" s="14">
        <v>624.55600000000004</v>
      </c>
      <c r="N33" s="56">
        <v>2.0739999999999998</v>
      </c>
      <c r="O33" s="14">
        <v>83.054000000000002</v>
      </c>
      <c r="P33" s="56">
        <v>4.0369999999999999</v>
      </c>
      <c r="Q33" s="14">
        <v>70.116</v>
      </c>
      <c r="R33" s="56">
        <v>4.5369999999999999</v>
      </c>
      <c r="S33" s="14">
        <v>113.18899999999999</v>
      </c>
      <c r="T33" s="56">
        <v>5.069</v>
      </c>
      <c r="U33" s="14">
        <v>4921.0550000000003</v>
      </c>
      <c r="V33" s="56">
        <v>0.65900000000000003</v>
      </c>
      <c r="W33" s="15"/>
      <c r="X33" s="15"/>
      <c r="Y33" s="15"/>
    </row>
    <row r="34" spans="1:25" ht="12.75" customHeight="1">
      <c r="A34" s="53" t="s">
        <v>28</v>
      </c>
      <c r="B34" s="54" t="s">
        <v>30</v>
      </c>
      <c r="C34" s="54" t="s">
        <v>43</v>
      </c>
      <c r="D34" s="55">
        <v>41852</v>
      </c>
      <c r="E34" s="14">
        <v>1563.5450000000001</v>
      </c>
      <c r="F34" s="56">
        <v>1.92</v>
      </c>
      <c r="G34" s="14">
        <v>1195.5029999999999</v>
      </c>
      <c r="H34" s="56">
        <v>2</v>
      </c>
      <c r="I34" s="14">
        <v>990.00900000000001</v>
      </c>
      <c r="J34" s="56">
        <v>1.9930000000000001</v>
      </c>
      <c r="K34" s="14">
        <v>328.65100000000001</v>
      </c>
      <c r="L34" s="56">
        <v>2.37</v>
      </c>
      <c r="M34" s="14">
        <v>599.81299999999999</v>
      </c>
      <c r="N34" s="56">
        <v>2.3069999999999999</v>
      </c>
      <c r="O34" s="14">
        <v>85.522000000000006</v>
      </c>
      <c r="P34" s="56">
        <v>3.8879999999999999</v>
      </c>
      <c r="Q34" s="14">
        <v>62.32</v>
      </c>
      <c r="R34" s="56">
        <v>5.5</v>
      </c>
      <c r="S34" s="14">
        <v>104.07</v>
      </c>
      <c r="T34" s="56">
        <v>2.69</v>
      </c>
      <c r="U34" s="14">
        <v>4929.433</v>
      </c>
      <c r="V34" s="56">
        <v>0.90200000000000002</v>
      </c>
      <c r="W34" s="15"/>
      <c r="X34" s="15"/>
      <c r="Y34" s="15"/>
    </row>
    <row r="35" spans="1:25" ht="12.75" customHeight="1">
      <c r="A35" s="53" t="s">
        <v>28</v>
      </c>
      <c r="B35" s="54" t="s">
        <v>30</v>
      </c>
      <c r="C35" s="54" t="s">
        <v>43</v>
      </c>
      <c r="D35" s="55">
        <v>42583</v>
      </c>
      <c r="E35" s="14">
        <v>1660.845</v>
      </c>
      <c r="F35" s="56">
        <v>1.635</v>
      </c>
      <c r="G35" s="14">
        <v>1290.2349999999999</v>
      </c>
      <c r="H35" s="56">
        <v>1.88</v>
      </c>
      <c r="I35" s="14">
        <v>1011.997</v>
      </c>
      <c r="J35" s="56">
        <v>2.4649999999999999</v>
      </c>
      <c r="K35" s="14">
        <v>316.339</v>
      </c>
      <c r="L35" s="56">
        <v>3.274</v>
      </c>
      <c r="M35" s="14">
        <v>562.34199999999998</v>
      </c>
      <c r="N35" s="56">
        <v>2.7629999999999999</v>
      </c>
      <c r="O35" s="14">
        <v>88.558999999999997</v>
      </c>
      <c r="P35" s="56">
        <v>3.6389999999999998</v>
      </c>
      <c r="Q35" s="14">
        <v>61.338000000000001</v>
      </c>
      <c r="R35" s="56">
        <v>4.0250000000000004</v>
      </c>
      <c r="S35" s="14">
        <v>118.633</v>
      </c>
      <c r="T35" s="56">
        <v>3.61</v>
      </c>
      <c r="U35" s="14">
        <v>5110.2879999999996</v>
      </c>
      <c r="V35" s="56">
        <v>0.78300000000000003</v>
      </c>
      <c r="W35" s="15"/>
      <c r="X35" s="15"/>
      <c r="Y35" s="15"/>
    </row>
    <row r="36" spans="1:25" ht="12.75" customHeight="1">
      <c r="A36" s="53" t="s">
        <v>28</v>
      </c>
      <c r="B36" s="54" t="s">
        <v>30</v>
      </c>
      <c r="C36" s="54" t="s">
        <v>43</v>
      </c>
      <c r="D36" s="55">
        <v>43313</v>
      </c>
      <c r="E36" s="14">
        <v>1716.9839999999999</v>
      </c>
      <c r="F36" s="56">
        <v>1.5760000000000001</v>
      </c>
      <c r="G36" s="14">
        <v>1372.692</v>
      </c>
      <c r="H36" s="56">
        <v>1.7889999999999999</v>
      </c>
      <c r="I36" s="14">
        <v>1069.1220000000001</v>
      </c>
      <c r="J36" s="56">
        <v>1.74</v>
      </c>
      <c r="K36" s="14">
        <v>338.83600000000001</v>
      </c>
      <c r="L36" s="56">
        <v>2.9089999999999998</v>
      </c>
      <c r="M36" s="14">
        <v>601.17700000000002</v>
      </c>
      <c r="N36" s="56">
        <v>2.145</v>
      </c>
      <c r="O36" s="14">
        <v>91.337999999999994</v>
      </c>
      <c r="P36" s="56">
        <v>4.2889999999999997</v>
      </c>
      <c r="Q36" s="14">
        <v>59.188000000000002</v>
      </c>
      <c r="R36" s="56">
        <v>3.3380000000000001</v>
      </c>
      <c r="S36" s="14">
        <v>119.304</v>
      </c>
      <c r="T36" s="56">
        <v>3.2709999999999999</v>
      </c>
      <c r="U36" s="14">
        <v>5368.64</v>
      </c>
      <c r="V36" s="56">
        <v>0.91900000000000004</v>
      </c>
      <c r="W36" s="15"/>
      <c r="X36" s="15"/>
      <c r="Y36" s="15"/>
    </row>
    <row r="37" spans="1:25" ht="12.75" customHeight="1">
      <c r="A37" s="53" t="s">
        <v>28</v>
      </c>
      <c r="B37" s="54" t="s">
        <v>30</v>
      </c>
      <c r="C37" s="54" t="s">
        <v>43</v>
      </c>
      <c r="D37" s="55">
        <v>44044</v>
      </c>
      <c r="E37" s="14">
        <v>1720.663</v>
      </c>
      <c r="F37" s="56">
        <v>1.86</v>
      </c>
      <c r="G37" s="14">
        <v>1356.0640000000001</v>
      </c>
      <c r="H37" s="56">
        <v>1.9770000000000001</v>
      </c>
      <c r="I37" s="14">
        <v>997.05100000000004</v>
      </c>
      <c r="J37" s="56">
        <v>2.0550000000000002</v>
      </c>
      <c r="K37" s="14">
        <v>346.07600000000002</v>
      </c>
      <c r="L37" s="56">
        <v>2.7639999999999998</v>
      </c>
      <c r="M37" s="14">
        <v>575.40800000000002</v>
      </c>
      <c r="N37" s="56">
        <v>2.1640000000000001</v>
      </c>
      <c r="O37" s="14">
        <v>87.084000000000003</v>
      </c>
      <c r="P37" s="56">
        <v>3.72</v>
      </c>
      <c r="Q37" s="14">
        <v>53.026000000000003</v>
      </c>
      <c r="R37" s="56">
        <v>3.3370000000000002</v>
      </c>
      <c r="S37" s="14">
        <v>126.867</v>
      </c>
      <c r="T37" s="56">
        <v>3.0169999999999999</v>
      </c>
      <c r="U37" s="14">
        <v>5262.24</v>
      </c>
      <c r="V37" s="56">
        <v>1.0449999999999999</v>
      </c>
      <c r="W37" s="15"/>
      <c r="X37" s="15"/>
      <c r="Y37" s="15"/>
    </row>
    <row r="38" spans="1:25" ht="12.75" customHeight="1">
      <c r="A38" s="53" t="s">
        <v>28</v>
      </c>
      <c r="B38" s="54" t="s">
        <v>30</v>
      </c>
      <c r="C38" s="54" t="s">
        <v>43</v>
      </c>
      <c r="D38" s="55">
        <v>44774</v>
      </c>
      <c r="E38" s="14">
        <v>1947.3979999999999</v>
      </c>
      <c r="F38" s="56">
        <v>1.8029999999999999</v>
      </c>
      <c r="G38" s="14">
        <v>1603.5239999999999</v>
      </c>
      <c r="H38" s="56">
        <v>1.742</v>
      </c>
      <c r="I38" s="14">
        <v>1234.395</v>
      </c>
      <c r="J38" s="56">
        <v>1.9450000000000001</v>
      </c>
      <c r="K38" s="14">
        <v>372.62599999999998</v>
      </c>
      <c r="L38" s="56">
        <v>2.5720000000000001</v>
      </c>
      <c r="M38" s="14">
        <v>676.06899999999996</v>
      </c>
      <c r="N38" s="56">
        <v>2.57</v>
      </c>
      <c r="O38" s="14">
        <v>103.998</v>
      </c>
      <c r="P38" s="56">
        <v>3.5710000000000002</v>
      </c>
      <c r="Q38" s="14">
        <v>61.228000000000002</v>
      </c>
      <c r="R38" s="56">
        <v>3.3410000000000002</v>
      </c>
      <c r="S38" s="14">
        <v>143.637</v>
      </c>
      <c r="T38" s="56">
        <v>3.3969999999999998</v>
      </c>
      <c r="U38" s="14">
        <v>6142.875</v>
      </c>
      <c r="V38" s="56">
        <v>0.85099999999999998</v>
      </c>
      <c r="W38" s="15"/>
      <c r="X38" s="15"/>
      <c r="Y38" s="15"/>
    </row>
    <row r="39" spans="1:25" ht="12.75" customHeight="1">
      <c r="A39" s="53" t="s">
        <v>28</v>
      </c>
      <c r="B39" s="54" t="s">
        <v>30</v>
      </c>
      <c r="C39" s="54" t="s">
        <v>43</v>
      </c>
      <c r="D39" s="55">
        <v>45505</v>
      </c>
      <c r="E39" s="14">
        <v>2023.3040000000001</v>
      </c>
      <c r="F39" s="56">
        <v>1.5109999999999999</v>
      </c>
      <c r="G39" s="14">
        <v>1676.116</v>
      </c>
      <c r="H39" s="56">
        <v>1.77</v>
      </c>
      <c r="I39" s="14">
        <v>1292.3820000000001</v>
      </c>
      <c r="J39" s="56">
        <v>2.1779999999999999</v>
      </c>
      <c r="K39" s="14">
        <v>386.12</v>
      </c>
      <c r="L39" s="56">
        <v>2.8929999999999998</v>
      </c>
      <c r="M39" s="14">
        <v>722.26300000000003</v>
      </c>
      <c r="N39" s="56">
        <v>2.036</v>
      </c>
      <c r="O39" s="14">
        <v>103.61799999999999</v>
      </c>
      <c r="P39" s="56">
        <v>3.3450000000000002</v>
      </c>
      <c r="Q39" s="14">
        <v>62.064</v>
      </c>
      <c r="R39" s="56">
        <v>2.6520000000000001</v>
      </c>
      <c r="S39" s="14">
        <v>147.16399999999999</v>
      </c>
      <c r="T39" s="56">
        <v>3.3479999999999999</v>
      </c>
      <c r="U39" s="14">
        <v>6413.0309999999999</v>
      </c>
      <c r="V39" s="56">
        <v>0.89800000000000002</v>
      </c>
      <c r="W39" s="15"/>
      <c r="X39" s="15"/>
      <c r="Y39" s="15"/>
    </row>
    <row r="40" spans="1:25" ht="12.75" customHeight="1">
      <c r="A40" s="53" t="s">
        <v>28</v>
      </c>
      <c r="B40" s="54" t="s">
        <v>30</v>
      </c>
      <c r="C40" s="54" t="s">
        <v>21</v>
      </c>
      <c r="D40" s="55">
        <v>38200</v>
      </c>
      <c r="E40" s="14">
        <v>1753.037</v>
      </c>
      <c r="F40" s="56">
        <v>1.522</v>
      </c>
      <c r="G40" s="14">
        <v>1326.731</v>
      </c>
      <c r="H40" s="56">
        <v>1.2490000000000001</v>
      </c>
      <c r="I40" s="14">
        <v>1028.7049999999999</v>
      </c>
      <c r="J40" s="56">
        <v>1.7869999999999999</v>
      </c>
      <c r="K40" s="14">
        <v>379.99099999999999</v>
      </c>
      <c r="L40" s="56">
        <v>2.5590000000000002</v>
      </c>
      <c r="M40" s="14">
        <v>503.04599999999999</v>
      </c>
      <c r="N40" s="56">
        <v>1.9690000000000001</v>
      </c>
      <c r="O40" s="14">
        <v>116.85299999999999</v>
      </c>
      <c r="P40" s="56">
        <v>2.512</v>
      </c>
      <c r="Q40" s="14">
        <v>61.055999999999997</v>
      </c>
      <c r="R40" s="56">
        <v>8.923</v>
      </c>
      <c r="S40" s="14">
        <v>114.027</v>
      </c>
      <c r="T40" s="56">
        <v>2.133</v>
      </c>
      <c r="U40" s="14">
        <v>5283.4449999999997</v>
      </c>
      <c r="V40" s="56">
        <v>0.77800000000000002</v>
      </c>
      <c r="W40" s="15"/>
      <c r="X40" s="15"/>
      <c r="Y40" s="15"/>
    </row>
    <row r="41" spans="1:25" ht="12.75" customHeight="1">
      <c r="A41" s="53" t="s">
        <v>28</v>
      </c>
      <c r="B41" s="54" t="s">
        <v>30</v>
      </c>
      <c r="C41" s="54" t="s">
        <v>21</v>
      </c>
      <c r="D41" s="55">
        <v>38565</v>
      </c>
      <c r="E41" s="14">
        <v>1794.511</v>
      </c>
      <c r="F41" s="56">
        <v>1.754</v>
      </c>
      <c r="G41" s="14">
        <v>1378.8689999999999</v>
      </c>
      <c r="H41" s="56">
        <v>1.1830000000000001</v>
      </c>
      <c r="I41" s="14">
        <v>1079.8119999999999</v>
      </c>
      <c r="J41" s="56">
        <v>1.369</v>
      </c>
      <c r="K41" s="14">
        <v>406.83499999999998</v>
      </c>
      <c r="L41" s="56">
        <v>2.0939999999999999</v>
      </c>
      <c r="M41" s="14">
        <v>552.27</v>
      </c>
      <c r="N41" s="56">
        <v>1.772</v>
      </c>
      <c r="O41" s="14">
        <v>119.443</v>
      </c>
      <c r="P41" s="56">
        <v>2.036</v>
      </c>
      <c r="Q41" s="14">
        <v>55.283999999999999</v>
      </c>
      <c r="R41" s="56">
        <v>9.4120000000000008</v>
      </c>
      <c r="S41" s="14">
        <v>117.545</v>
      </c>
      <c r="T41" s="56">
        <v>2.0499999999999998</v>
      </c>
      <c r="U41" s="14">
        <v>5504.5690000000004</v>
      </c>
      <c r="V41" s="56">
        <v>0.745</v>
      </c>
      <c r="W41" s="15"/>
      <c r="X41" s="15"/>
      <c r="Y41" s="15"/>
    </row>
    <row r="42" spans="1:25" ht="12.75" customHeight="1">
      <c r="A42" s="53" t="s">
        <v>28</v>
      </c>
      <c r="B42" s="54" t="s">
        <v>30</v>
      </c>
      <c r="C42" s="54" t="s">
        <v>21</v>
      </c>
      <c r="D42" s="55">
        <v>38930</v>
      </c>
      <c r="E42" s="14">
        <v>1854.0930000000001</v>
      </c>
      <c r="F42" s="56">
        <v>1.026</v>
      </c>
      <c r="G42" s="14">
        <v>1394.9010000000001</v>
      </c>
      <c r="H42" s="56">
        <v>1.3109999999999999</v>
      </c>
      <c r="I42" s="14">
        <v>1135.605</v>
      </c>
      <c r="J42" s="56">
        <v>1.169</v>
      </c>
      <c r="K42" s="14">
        <v>411.95600000000002</v>
      </c>
      <c r="L42" s="56">
        <v>2.206</v>
      </c>
      <c r="M42" s="14">
        <v>591.06899999999996</v>
      </c>
      <c r="N42" s="56">
        <v>2.274</v>
      </c>
      <c r="O42" s="14">
        <v>121.041</v>
      </c>
      <c r="P42" s="56">
        <v>3.38</v>
      </c>
      <c r="Q42" s="14">
        <v>60.006999999999998</v>
      </c>
      <c r="R42" s="56">
        <v>9.0459999999999994</v>
      </c>
      <c r="S42" s="14">
        <v>126.699</v>
      </c>
      <c r="T42" s="56">
        <v>1.9470000000000001</v>
      </c>
      <c r="U42" s="14">
        <v>5695.3720000000003</v>
      </c>
      <c r="V42" s="56">
        <v>0.71599999999999997</v>
      </c>
      <c r="W42" s="15"/>
      <c r="X42" s="15"/>
      <c r="Y42" s="15"/>
    </row>
    <row r="43" spans="1:25" ht="12.75" customHeight="1">
      <c r="A43" s="53" t="s">
        <v>28</v>
      </c>
      <c r="B43" s="54" t="s">
        <v>30</v>
      </c>
      <c r="C43" s="54" t="s">
        <v>21</v>
      </c>
      <c r="D43" s="55">
        <v>39295</v>
      </c>
      <c r="E43" s="14">
        <v>1897.1220000000001</v>
      </c>
      <c r="F43" s="56">
        <v>1.694</v>
      </c>
      <c r="G43" s="14">
        <v>1474.4280000000001</v>
      </c>
      <c r="H43" s="56">
        <v>1.1819999999999999</v>
      </c>
      <c r="I43" s="14">
        <v>1189.6120000000001</v>
      </c>
      <c r="J43" s="56">
        <v>1.603</v>
      </c>
      <c r="K43" s="14">
        <v>409.49299999999999</v>
      </c>
      <c r="L43" s="56">
        <v>2.4460000000000002</v>
      </c>
      <c r="M43" s="14">
        <v>620.75599999999997</v>
      </c>
      <c r="N43" s="56">
        <v>1.623</v>
      </c>
      <c r="O43" s="14">
        <v>126.25700000000001</v>
      </c>
      <c r="P43" s="56">
        <v>2.0990000000000002</v>
      </c>
      <c r="Q43" s="14">
        <v>55.631999999999998</v>
      </c>
      <c r="R43" s="56">
        <v>9.1319999999999997</v>
      </c>
      <c r="S43" s="14">
        <v>129.25200000000001</v>
      </c>
      <c r="T43" s="56">
        <v>2.7410000000000001</v>
      </c>
      <c r="U43" s="14">
        <v>5902.5529999999999</v>
      </c>
      <c r="V43" s="56">
        <v>0.79</v>
      </c>
      <c r="W43" s="15"/>
      <c r="X43" s="15"/>
      <c r="Y43" s="15"/>
    </row>
    <row r="44" spans="1:25" ht="12.75" customHeight="1">
      <c r="A44" s="53" t="s">
        <v>28</v>
      </c>
      <c r="B44" s="54" t="s">
        <v>30</v>
      </c>
      <c r="C44" s="54" t="s">
        <v>21</v>
      </c>
      <c r="D44" s="55">
        <v>39661</v>
      </c>
      <c r="E44" s="14">
        <v>1973.3920000000001</v>
      </c>
      <c r="F44" s="56">
        <v>1.409</v>
      </c>
      <c r="G44" s="14">
        <v>1481.0640000000001</v>
      </c>
      <c r="H44" s="56">
        <v>1.677</v>
      </c>
      <c r="I44" s="14">
        <v>1216.857</v>
      </c>
      <c r="J44" s="56">
        <v>2.278</v>
      </c>
      <c r="K44" s="14">
        <v>432.28500000000003</v>
      </c>
      <c r="L44" s="56">
        <v>2.044</v>
      </c>
      <c r="M44" s="14">
        <v>682.90800000000002</v>
      </c>
      <c r="N44" s="56">
        <v>2.3290000000000002</v>
      </c>
      <c r="O44" s="14">
        <v>133.72499999999999</v>
      </c>
      <c r="P44" s="56">
        <v>3.101</v>
      </c>
      <c r="Q44" s="14">
        <v>64.599000000000004</v>
      </c>
      <c r="R44" s="56">
        <v>7.8490000000000002</v>
      </c>
      <c r="S44" s="14">
        <v>131.24799999999999</v>
      </c>
      <c r="T44" s="56">
        <v>2.3380000000000001</v>
      </c>
      <c r="U44" s="14">
        <v>6116.0780000000004</v>
      </c>
      <c r="V44" s="56">
        <v>0.82199999999999995</v>
      </c>
      <c r="W44" s="15"/>
      <c r="X44" s="15"/>
      <c r="Y44" s="15"/>
    </row>
    <row r="45" spans="1:25" ht="12.75" customHeight="1">
      <c r="A45" s="53" t="s">
        <v>28</v>
      </c>
      <c r="B45" s="54" t="s">
        <v>30</v>
      </c>
      <c r="C45" s="54" t="s">
        <v>21</v>
      </c>
      <c r="D45" s="55">
        <v>40026</v>
      </c>
      <c r="E45" s="14">
        <v>1929.566</v>
      </c>
      <c r="F45" s="56">
        <v>1.6459999999999999</v>
      </c>
      <c r="G45" s="14">
        <v>1473.8510000000001</v>
      </c>
      <c r="H45" s="56">
        <v>1.474</v>
      </c>
      <c r="I45" s="14">
        <v>1263.0999999999999</v>
      </c>
      <c r="J45" s="56">
        <v>1.905</v>
      </c>
      <c r="K45" s="14">
        <v>407.09800000000001</v>
      </c>
      <c r="L45" s="56">
        <v>2.1800000000000002</v>
      </c>
      <c r="M45" s="14">
        <v>658.78399999999999</v>
      </c>
      <c r="N45" s="56">
        <v>2.4060000000000001</v>
      </c>
      <c r="O45" s="14">
        <v>128.006</v>
      </c>
      <c r="P45" s="56">
        <v>3.7749999999999999</v>
      </c>
      <c r="Q45" s="14">
        <v>80.891999999999996</v>
      </c>
      <c r="R45" s="56">
        <v>5.31</v>
      </c>
      <c r="S45" s="14">
        <v>130.36099999999999</v>
      </c>
      <c r="T45" s="56">
        <v>2.3559999999999999</v>
      </c>
      <c r="U45" s="14">
        <v>6071.6580000000004</v>
      </c>
      <c r="V45" s="56">
        <v>0.70199999999999996</v>
      </c>
      <c r="W45" s="15"/>
      <c r="X45" s="15"/>
      <c r="Y45" s="15"/>
    </row>
    <row r="46" spans="1:25" ht="12.75" customHeight="1">
      <c r="A46" s="53" t="s">
        <v>28</v>
      </c>
      <c r="B46" s="54" t="s">
        <v>30</v>
      </c>
      <c r="C46" s="54" t="s">
        <v>21</v>
      </c>
      <c r="D46" s="55">
        <v>40391</v>
      </c>
      <c r="E46" s="14">
        <v>1944.3610000000001</v>
      </c>
      <c r="F46" s="56">
        <v>0.98199999999999998</v>
      </c>
      <c r="G46" s="14">
        <v>1524.027</v>
      </c>
      <c r="H46" s="56">
        <v>1.647</v>
      </c>
      <c r="I46" s="14">
        <v>1278.433</v>
      </c>
      <c r="J46" s="56">
        <v>1.472</v>
      </c>
      <c r="K46" s="14">
        <v>429.66899999999998</v>
      </c>
      <c r="L46" s="56">
        <v>2.2530000000000001</v>
      </c>
      <c r="M46" s="14">
        <v>695.49</v>
      </c>
      <c r="N46" s="56">
        <v>1.7030000000000001</v>
      </c>
      <c r="O46" s="14">
        <v>121.084</v>
      </c>
      <c r="P46" s="56">
        <v>2.9180000000000001</v>
      </c>
      <c r="Q46" s="14">
        <v>80.430999999999997</v>
      </c>
      <c r="R46" s="56">
        <v>4.8079999999999998</v>
      </c>
      <c r="S46" s="14">
        <v>132.41300000000001</v>
      </c>
      <c r="T46" s="56">
        <v>2.5089999999999999</v>
      </c>
      <c r="U46" s="14">
        <v>6205.9070000000002</v>
      </c>
      <c r="V46" s="56">
        <v>0.64</v>
      </c>
      <c r="W46" s="15"/>
      <c r="X46" s="15"/>
      <c r="Y46" s="15"/>
    </row>
    <row r="47" spans="1:25" ht="12.75" customHeight="1">
      <c r="A47" s="53" t="s">
        <v>28</v>
      </c>
      <c r="B47" s="54" t="s">
        <v>30</v>
      </c>
      <c r="C47" s="54" t="s">
        <v>21</v>
      </c>
      <c r="D47" s="55">
        <v>40756</v>
      </c>
      <c r="E47" s="14">
        <v>1986.598</v>
      </c>
      <c r="F47" s="56">
        <v>1.3939999999999999</v>
      </c>
      <c r="G47" s="14">
        <v>1572.566</v>
      </c>
      <c r="H47" s="56">
        <v>1.4370000000000001</v>
      </c>
      <c r="I47" s="14">
        <v>1289.7719999999999</v>
      </c>
      <c r="J47" s="56">
        <v>1.8320000000000001</v>
      </c>
      <c r="K47" s="14">
        <v>438.101</v>
      </c>
      <c r="L47" s="56">
        <v>2.524</v>
      </c>
      <c r="M47" s="14">
        <v>715.49800000000005</v>
      </c>
      <c r="N47" s="56">
        <v>1.756</v>
      </c>
      <c r="O47" s="14">
        <v>126.486</v>
      </c>
      <c r="P47" s="56">
        <v>3.282</v>
      </c>
      <c r="Q47" s="14">
        <v>77.947000000000003</v>
      </c>
      <c r="R47" s="56">
        <v>4.9649999999999999</v>
      </c>
      <c r="S47" s="14">
        <v>136.68700000000001</v>
      </c>
      <c r="T47" s="56">
        <v>2.2610000000000001</v>
      </c>
      <c r="U47" s="14">
        <v>6343.6549999999997</v>
      </c>
      <c r="V47" s="56">
        <v>0.76400000000000001</v>
      </c>
      <c r="W47" s="15"/>
      <c r="X47" s="15"/>
      <c r="Y47" s="15"/>
    </row>
    <row r="48" spans="1:25" ht="12.75" customHeight="1">
      <c r="A48" s="53" t="s">
        <v>28</v>
      </c>
      <c r="B48" s="54" t="s">
        <v>30</v>
      </c>
      <c r="C48" s="54" t="s">
        <v>21</v>
      </c>
      <c r="D48" s="55">
        <v>41122</v>
      </c>
      <c r="E48" s="14">
        <v>2013.26</v>
      </c>
      <c r="F48" s="56">
        <v>1.3340000000000001</v>
      </c>
      <c r="G48" s="14">
        <v>1579.8320000000001</v>
      </c>
      <c r="H48" s="56">
        <v>1.258</v>
      </c>
      <c r="I48" s="14">
        <v>1333.8610000000001</v>
      </c>
      <c r="J48" s="56">
        <v>1.736</v>
      </c>
      <c r="K48" s="14">
        <v>429.51299999999998</v>
      </c>
      <c r="L48" s="56">
        <v>2.6070000000000002</v>
      </c>
      <c r="M48" s="14">
        <v>781.51</v>
      </c>
      <c r="N48" s="56">
        <v>1.5089999999999999</v>
      </c>
      <c r="O48" s="14">
        <v>120.85299999999999</v>
      </c>
      <c r="P48" s="56">
        <v>3.3769999999999998</v>
      </c>
      <c r="Q48" s="14">
        <v>88.462999999999994</v>
      </c>
      <c r="R48" s="56">
        <v>3.7509999999999999</v>
      </c>
      <c r="S48" s="14">
        <v>141.85599999999999</v>
      </c>
      <c r="T48" s="56">
        <v>2.8820000000000001</v>
      </c>
      <c r="U48" s="14">
        <v>6489.1480000000001</v>
      </c>
      <c r="V48" s="56">
        <v>0.85899999999999999</v>
      </c>
      <c r="W48" s="15"/>
      <c r="X48" s="15"/>
      <c r="Y48" s="15"/>
    </row>
    <row r="49" spans="1:25" ht="12.75" customHeight="1">
      <c r="A49" s="53" t="s">
        <v>28</v>
      </c>
      <c r="B49" s="54" t="s">
        <v>30</v>
      </c>
      <c r="C49" s="54" t="s">
        <v>21</v>
      </c>
      <c r="D49" s="55">
        <v>41487</v>
      </c>
      <c r="E49" s="14">
        <v>2048.0010000000002</v>
      </c>
      <c r="F49" s="56">
        <v>1.347</v>
      </c>
      <c r="G49" s="14">
        <v>1542.9549999999999</v>
      </c>
      <c r="H49" s="56">
        <v>1.349</v>
      </c>
      <c r="I49" s="14">
        <v>1333.5160000000001</v>
      </c>
      <c r="J49" s="56">
        <v>1.5580000000000001</v>
      </c>
      <c r="K49" s="14">
        <v>431.21300000000002</v>
      </c>
      <c r="L49" s="56">
        <v>2.165</v>
      </c>
      <c r="M49" s="14">
        <v>777.88900000000001</v>
      </c>
      <c r="N49" s="56">
        <v>1.7290000000000001</v>
      </c>
      <c r="O49" s="14">
        <v>120.289</v>
      </c>
      <c r="P49" s="56">
        <v>2.4860000000000002</v>
      </c>
      <c r="Q49" s="14">
        <v>91.906000000000006</v>
      </c>
      <c r="R49" s="56">
        <v>3.5569999999999999</v>
      </c>
      <c r="S49" s="14">
        <v>140.47200000000001</v>
      </c>
      <c r="T49" s="56">
        <v>3.8809999999999998</v>
      </c>
      <c r="U49" s="14">
        <v>6486.24</v>
      </c>
      <c r="V49" s="56">
        <v>0.60099999999999998</v>
      </c>
      <c r="W49" s="15"/>
      <c r="X49" s="15"/>
      <c r="Y49" s="15"/>
    </row>
    <row r="50" spans="1:25" ht="12.75" customHeight="1">
      <c r="A50" s="53" t="s">
        <v>28</v>
      </c>
      <c r="B50" s="54" t="s">
        <v>30</v>
      </c>
      <c r="C50" s="54" t="s">
        <v>21</v>
      </c>
      <c r="D50" s="55">
        <v>41852</v>
      </c>
      <c r="E50" s="14">
        <v>2051.328</v>
      </c>
      <c r="F50" s="56">
        <v>1.46</v>
      </c>
      <c r="G50" s="14">
        <v>1553.7370000000001</v>
      </c>
      <c r="H50" s="56">
        <v>1.8640000000000001</v>
      </c>
      <c r="I50" s="14">
        <v>1282.9949999999999</v>
      </c>
      <c r="J50" s="56">
        <v>1.627</v>
      </c>
      <c r="K50" s="14">
        <v>429.99400000000003</v>
      </c>
      <c r="L50" s="56">
        <v>1.9219999999999999</v>
      </c>
      <c r="M50" s="14">
        <v>738.35900000000004</v>
      </c>
      <c r="N50" s="56">
        <v>2.0539999999999998</v>
      </c>
      <c r="O50" s="14">
        <v>125.117</v>
      </c>
      <c r="P50" s="56">
        <v>2.6160000000000001</v>
      </c>
      <c r="Q50" s="14">
        <v>80.863</v>
      </c>
      <c r="R50" s="56">
        <v>5.07</v>
      </c>
      <c r="S50" s="14">
        <v>136.60599999999999</v>
      </c>
      <c r="T50" s="56">
        <v>2.262</v>
      </c>
      <c r="U50" s="14">
        <v>6398.9970000000003</v>
      </c>
      <c r="V50" s="56">
        <v>0.77800000000000002</v>
      </c>
      <c r="W50" s="15"/>
      <c r="X50" s="15"/>
      <c r="Y50" s="15"/>
    </row>
    <row r="51" spans="1:25" ht="12.75" customHeight="1">
      <c r="A51" s="53" t="s">
        <v>28</v>
      </c>
      <c r="B51" s="54" t="s">
        <v>30</v>
      </c>
      <c r="C51" s="54" t="s">
        <v>21</v>
      </c>
      <c r="D51" s="55">
        <v>42583</v>
      </c>
      <c r="E51" s="14">
        <v>2157.748</v>
      </c>
      <c r="F51" s="56">
        <v>1.119</v>
      </c>
      <c r="G51" s="14">
        <v>1663.502</v>
      </c>
      <c r="H51" s="56">
        <v>1.6559999999999999</v>
      </c>
      <c r="I51" s="14">
        <v>1292.2840000000001</v>
      </c>
      <c r="J51" s="56">
        <v>1.8140000000000001</v>
      </c>
      <c r="K51" s="14">
        <v>415.29199999999997</v>
      </c>
      <c r="L51" s="56">
        <v>2.7530000000000001</v>
      </c>
      <c r="M51" s="14">
        <v>694.803</v>
      </c>
      <c r="N51" s="56">
        <v>2.1549999999999998</v>
      </c>
      <c r="O51" s="14">
        <v>125.379</v>
      </c>
      <c r="P51" s="56">
        <v>3.1230000000000002</v>
      </c>
      <c r="Q51" s="14">
        <v>80.061999999999998</v>
      </c>
      <c r="R51" s="56">
        <v>3.69</v>
      </c>
      <c r="S51" s="14">
        <v>144.083</v>
      </c>
      <c r="T51" s="56">
        <v>2.9249999999999998</v>
      </c>
      <c r="U51" s="14">
        <v>6573.1530000000002</v>
      </c>
      <c r="V51" s="56">
        <v>0.58099999999999996</v>
      </c>
      <c r="W51" s="15"/>
      <c r="X51" s="15"/>
      <c r="Y51" s="15"/>
    </row>
    <row r="52" spans="1:25" ht="12.75" customHeight="1">
      <c r="A52" s="53" t="s">
        <v>28</v>
      </c>
      <c r="B52" s="54" t="s">
        <v>30</v>
      </c>
      <c r="C52" s="54" t="s">
        <v>21</v>
      </c>
      <c r="D52" s="55">
        <v>43313</v>
      </c>
      <c r="E52" s="14">
        <v>2246.962</v>
      </c>
      <c r="F52" s="56">
        <v>1.2150000000000001</v>
      </c>
      <c r="G52" s="14">
        <v>1785.73</v>
      </c>
      <c r="H52" s="56">
        <v>1.4750000000000001</v>
      </c>
      <c r="I52" s="14">
        <v>1368.453</v>
      </c>
      <c r="J52" s="56">
        <v>1.429</v>
      </c>
      <c r="K52" s="14">
        <v>430.298</v>
      </c>
      <c r="L52" s="56">
        <v>2.3519999999999999</v>
      </c>
      <c r="M52" s="14">
        <v>732.96699999999998</v>
      </c>
      <c r="N52" s="56">
        <v>2.0289999999999999</v>
      </c>
      <c r="O52" s="14">
        <v>129.06700000000001</v>
      </c>
      <c r="P52" s="56">
        <v>3.1349999999999998</v>
      </c>
      <c r="Q52" s="14">
        <v>76.531000000000006</v>
      </c>
      <c r="R52" s="56">
        <v>3.0409999999999999</v>
      </c>
      <c r="S52" s="14">
        <v>144.29499999999999</v>
      </c>
      <c r="T52" s="56">
        <v>2.8559999999999999</v>
      </c>
      <c r="U52" s="14">
        <v>6914.3029999999999</v>
      </c>
      <c r="V52" s="56">
        <v>0.74399999999999999</v>
      </c>
      <c r="W52" s="15"/>
      <c r="X52" s="15"/>
      <c r="Y52" s="15"/>
    </row>
    <row r="53" spans="1:25" ht="12.75" customHeight="1">
      <c r="A53" s="53" t="s">
        <v>28</v>
      </c>
      <c r="B53" s="54" t="s">
        <v>30</v>
      </c>
      <c r="C53" s="54" t="s">
        <v>21</v>
      </c>
      <c r="D53" s="55">
        <v>44044</v>
      </c>
      <c r="E53" s="14">
        <v>2226.902</v>
      </c>
      <c r="F53" s="56">
        <v>1.371</v>
      </c>
      <c r="G53" s="14">
        <v>1751.1969999999999</v>
      </c>
      <c r="H53" s="56">
        <v>1.488</v>
      </c>
      <c r="I53" s="14">
        <v>1330.8610000000001</v>
      </c>
      <c r="J53" s="56">
        <v>1.599</v>
      </c>
      <c r="K53" s="14">
        <v>444.005</v>
      </c>
      <c r="L53" s="56">
        <v>2.1139999999999999</v>
      </c>
      <c r="M53" s="14">
        <v>734.19899999999996</v>
      </c>
      <c r="N53" s="56">
        <v>1.349</v>
      </c>
      <c r="O53" s="14">
        <v>124.05200000000001</v>
      </c>
      <c r="P53" s="56">
        <v>2.819</v>
      </c>
      <c r="Q53" s="14">
        <v>71.180999999999997</v>
      </c>
      <c r="R53" s="56">
        <v>2.6379999999999999</v>
      </c>
      <c r="S53" s="14">
        <v>158.99600000000001</v>
      </c>
      <c r="T53" s="56">
        <v>2.1219999999999999</v>
      </c>
      <c r="U53" s="14">
        <v>6841.3919999999998</v>
      </c>
      <c r="V53" s="56">
        <v>0.61199999999999999</v>
      </c>
      <c r="W53" s="15"/>
      <c r="X53" s="15"/>
      <c r="Y53" s="15"/>
    </row>
    <row r="54" spans="1:25" ht="12.75" customHeight="1">
      <c r="A54" s="53" t="s">
        <v>28</v>
      </c>
      <c r="B54" s="54" t="s">
        <v>30</v>
      </c>
      <c r="C54" s="54" t="s">
        <v>21</v>
      </c>
      <c r="D54" s="55">
        <v>44774</v>
      </c>
      <c r="E54" s="14">
        <v>2453.864</v>
      </c>
      <c r="F54" s="56">
        <v>1.4890000000000001</v>
      </c>
      <c r="G54" s="14">
        <v>2003.07</v>
      </c>
      <c r="H54" s="56">
        <v>1.4470000000000001</v>
      </c>
      <c r="I54" s="14">
        <v>1558.539</v>
      </c>
      <c r="J54" s="56">
        <v>1.696</v>
      </c>
      <c r="K54" s="14">
        <v>474.14400000000001</v>
      </c>
      <c r="L54" s="56">
        <v>1.738</v>
      </c>
      <c r="M54" s="14">
        <v>836.851</v>
      </c>
      <c r="N54" s="56">
        <v>1.9419999999999999</v>
      </c>
      <c r="O54" s="14">
        <v>146.499</v>
      </c>
      <c r="P54" s="56">
        <v>2.4340000000000002</v>
      </c>
      <c r="Q54" s="14">
        <v>75.525999999999996</v>
      </c>
      <c r="R54" s="56">
        <v>2.766</v>
      </c>
      <c r="S54" s="14">
        <v>170.947</v>
      </c>
      <c r="T54" s="56">
        <v>2.5219999999999998</v>
      </c>
      <c r="U54" s="14">
        <v>7719.44</v>
      </c>
      <c r="V54" s="56">
        <v>0.73799999999999999</v>
      </c>
      <c r="W54" s="15"/>
      <c r="X54" s="15"/>
      <c r="Y54" s="15"/>
    </row>
    <row r="55" spans="1:25" ht="12.75" customHeight="1">
      <c r="A55" s="57" t="s">
        <v>28</v>
      </c>
      <c r="B55" s="58" t="s">
        <v>30</v>
      </c>
      <c r="C55" s="58" t="s">
        <v>21</v>
      </c>
      <c r="D55" s="59">
        <v>45505</v>
      </c>
      <c r="E55" s="16">
        <v>2597.4870000000001</v>
      </c>
      <c r="F55" s="60">
        <v>1.2969999999999999</v>
      </c>
      <c r="G55" s="16">
        <v>2171.953</v>
      </c>
      <c r="H55" s="60">
        <v>1.1479999999999999</v>
      </c>
      <c r="I55" s="16">
        <v>1668.8979999999999</v>
      </c>
      <c r="J55" s="60">
        <v>1.712</v>
      </c>
      <c r="K55" s="16">
        <v>502.15100000000001</v>
      </c>
      <c r="L55" s="60">
        <v>2.1789999999999998</v>
      </c>
      <c r="M55" s="16">
        <v>905.37099999999998</v>
      </c>
      <c r="N55" s="60">
        <v>1.524</v>
      </c>
      <c r="O55" s="16">
        <v>144.20099999999999</v>
      </c>
      <c r="P55" s="60">
        <v>2.3919999999999999</v>
      </c>
      <c r="Q55" s="16">
        <v>79.323999999999998</v>
      </c>
      <c r="R55" s="60">
        <v>2.323</v>
      </c>
      <c r="S55" s="16">
        <v>184.626</v>
      </c>
      <c r="T55" s="60">
        <v>2.548</v>
      </c>
      <c r="U55" s="16">
        <v>8254.0110000000004</v>
      </c>
      <c r="V55" s="60">
        <v>0.79800000000000004</v>
      </c>
      <c r="W55" s="15"/>
      <c r="X55" s="15"/>
      <c r="Y55" s="15"/>
    </row>
    <row r="56" spans="1:25" ht="12.75" customHeight="1">
      <c r="A56" s="53" t="s">
        <v>28</v>
      </c>
      <c r="B56" s="54" t="s">
        <v>31</v>
      </c>
      <c r="C56" s="54" t="s">
        <v>42</v>
      </c>
      <c r="D56" s="55">
        <v>38200</v>
      </c>
      <c r="E56" s="14">
        <v>127.946</v>
      </c>
      <c r="F56" s="56">
        <v>5.1180000000000003</v>
      </c>
      <c r="G56" s="14">
        <v>99.316000000000003</v>
      </c>
      <c r="H56" s="56">
        <v>6.3319999999999999</v>
      </c>
      <c r="I56" s="14">
        <v>72.349999999999994</v>
      </c>
      <c r="J56" s="56">
        <v>7.6050000000000004</v>
      </c>
      <c r="K56" s="14">
        <v>30.908000000000001</v>
      </c>
      <c r="L56" s="56">
        <v>8.1750000000000007</v>
      </c>
      <c r="M56" s="14">
        <v>31.649000000000001</v>
      </c>
      <c r="N56" s="56">
        <v>7.4909999999999997</v>
      </c>
      <c r="O56" s="14">
        <v>13.669</v>
      </c>
      <c r="P56" s="56">
        <v>6.9880000000000004</v>
      </c>
      <c r="Q56" s="14">
        <v>1.9570000000000001</v>
      </c>
      <c r="R56" s="56">
        <v>41.533999999999999</v>
      </c>
      <c r="S56" s="14">
        <v>8.4649999999999999</v>
      </c>
      <c r="T56" s="56">
        <v>14.359</v>
      </c>
      <c r="U56" s="14">
        <v>386.26</v>
      </c>
      <c r="V56" s="56">
        <v>3.1160000000000001</v>
      </c>
      <c r="W56" s="15"/>
      <c r="X56" s="15"/>
      <c r="Y56" s="15"/>
    </row>
    <row r="57" spans="1:25" ht="12.75" customHeight="1">
      <c r="A57" s="53" t="s">
        <v>28</v>
      </c>
      <c r="B57" s="54" t="s">
        <v>31</v>
      </c>
      <c r="C57" s="54" t="s">
        <v>42</v>
      </c>
      <c r="D57" s="55">
        <v>38565</v>
      </c>
      <c r="E57" s="14">
        <v>145.43100000000001</v>
      </c>
      <c r="F57" s="56">
        <v>5.5609999999999999</v>
      </c>
      <c r="G57" s="14">
        <v>91.834000000000003</v>
      </c>
      <c r="H57" s="56">
        <v>6.2510000000000003</v>
      </c>
      <c r="I57" s="14">
        <v>85.826999999999998</v>
      </c>
      <c r="J57" s="56">
        <v>7.2859999999999996</v>
      </c>
      <c r="K57" s="14">
        <v>32.819000000000003</v>
      </c>
      <c r="L57" s="56">
        <v>8.0860000000000003</v>
      </c>
      <c r="M57" s="14">
        <v>37.511000000000003</v>
      </c>
      <c r="N57" s="56">
        <v>8.8079999999999998</v>
      </c>
      <c r="O57" s="14">
        <v>13.073</v>
      </c>
      <c r="P57" s="56">
        <v>8.7899999999999991</v>
      </c>
      <c r="Q57" s="14">
        <v>1.421</v>
      </c>
      <c r="R57" s="56">
        <v>40.557000000000002</v>
      </c>
      <c r="S57" s="14">
        <v>5.0389999999999997</v>
      </c>
      <c r="T57" s="56">
        <v>12.813000000000001</v>
      </c>
      <c r="U57" s="14">
        <v>412.95400000000001</v>
      </c>
      <c r="V57" s="56">
        <v>3.2839999999999998</v>
      </c>
      <c r="W57" s="15"/>
      <c r="X57" s="15"/>
      <c r="Y57" s="15"/>
    </row>
    <row r="58" spans="1:25" ht="12.75" customHeight="1">
      <c r="A58" s="53" t="s">
        <v>28</v>
      </c>
      <c r="B58" s="54" t="s">
        <v>31</v>
      </c>
      <c r="C58" s="54" t="s">
        <v>42</v>
      </c>
      <c r="D58" s="55">
        <v>38930</v>
      </c>
      <c r="E58" s="14">
        <v>131.76300000000001</v>
      </c>
      <c r="F58" s="56">
        <v>5.2709999999999999</v>
      </c>
      <c r="G58" s="14">
        <v>93.093999999999994</v>
      </c>
      <c r="H58" s="56">
        <v>6.74</v>
      </c>
      <c r="I58" s="14">
        <v>80.438999999999993</v>
      </c>
      <c r="J58" s="56">
        <v>7.02</v>
      </c>
      <c r="K58" s="14">
        <v>34.856000000000002</v>
      </c>
      <c r="L58" s="56">
        <v>8.1539999999999999</v>
      </c>
      <c r="M58" s="14">
        <v>35.183999999999997</v>
      </c>
      <c r="N58" s="56">
        <v>7.5869999999999997</v>
      </c>
      <c r="O58" s="14">
        <v>12.914999999999999</v>
      </c>
      <c r="P58" s="56">
        <v>10.068</v>
      </c>
      <c r="Q58" s="14">
        <v>1.544</v>
      </c>
      <c r="R58" s="56">
        <v>40.591999999999999</v>
      </c>
      <c r="S58" s="14">
        <v>5.7060000000000004</v>
      </c>
      <c r="T58" s="56">
        <v>11.574</v>
      </c>
      <c r="U58" s="14">
        <v>395.50099999999998</v>
      </c>
      <c r="V58" s="56">
        <v>3.044</v>
      </c>
      <c r="W58" s="15"/>
      <c r="X58" s="15"/>
      <c r="Y58" s="15"/>
    </row>
    <row r="59" spans="1:25" ht="12.75" customHeight="1">
      <c r="A59" s="53" t="s">
        <v>28</v>
      </c>
      <c r="B59" s="54" t="s">
        <v>31</v>
      </c>
      <c r="C59" s="54" t="s">
        <v>42</v>
      </c>
      <c r="D59" s="55">
        <v>39295</v>
      </c>
      <c r="E59" s="14">
        <v>109.377</v>
      </c>
      <c r="F59" s="56">
        <v>7.8289999999999997</v>
      </c>
      <c r="G59" s="14">
        <v>99.257000000000005</v>
      </c>
      <c r="H59" s="56">
        <v>6.7530000000000001</v>
      </c>
      <c r="I59" s="14">
        <v>68.540000000000006</v>
      </c>
      <c r="J59" s="56">
        <v>8.0269999999999992</v>
      </c>
      <c r="K59" s="14">
        <v>38.271000000000001</v>
      </c>
      <c r="L59" s="56">
        <v>8.7200000000000006</v>
      </c>
      <c r="M59" s="14">
        <v>39.423000000000002</v>
      </c>
      <c r="N59" s="56">
        <v>8.7569999999999997</v>
      </c>
      <c r="O59" s="14">
        <v>11.77</v>
      </c>
      <c r="P59" s="56">
        <v>8.6379999999999999</v>
      </c>
      <c r="Q59" s="14">
        <v>2.3849999999999998</v>
      </c>
      <c r="R59" s="56">
        <v>31.323</v>
      </c>
      <c r="S59" s="14">
        <v>4.4649999999999999</v>
      </c>
      <c r="T59" s="56">
        <v>20.948</v>
      </c>
      <c r="U59" s="14">
        <v>373.48700000000002</v>
      </c>
      <c r="V59" s="56">
        <v>3.48</v>
      </c>
      <c r="W59" s="15"/>
      <c r="X59" s="15"/>
      <c r="Y59" s="15"/>
    </row>
    <row r="60" spans="1:25" ht="12.75" customHeight="1">
      <c r="A60" s="53" t="s">
        <v>28</v>
      </c>
      <c r="B60" s="54" t="s">
        <v>31</v>
      </c>
      <c r="C60" s="54" t="s">
        <v>42</v>
      </c>
      <c r="D60" s="55">
        <v>39661</v>
      </c>
      <c r="E60" s="14">
        <v>125.483</v>
      </c>
      <c r="F60" s="56">
        <v>7.923</v>
      </c>
      <c r="G60" s="14">
        <v>105.209</v>
      </c>
      <c r="H60" s="56">
        <v>8.7360000000000007</v>
      </c>
      <c r="I60" s="14">
        <v>68.8</v>
      </c>
      <c r="J60" s="56">
        <v>6.6749999999999998</v>
      </c>
      <c r="K60" s="14">
        <v>30.969000000000001</v>
      </c>
      <c r="L60" s="56">
        <v>10.269</v>
      </c>
      <c r="M60" s="14">
        <v>33.798000000000002</v>
      </c>
      <c r="N60" s="56">
        <v>13.631</v>
      </c>
      <c r="O60" s="14">
        <v>15.577999999999999</v>
      </c>
      <c r="P60" s="56">
        <v>12.781000000000001</v>
      </c>
      <c r="Q60" s="14">
        <v>2.3180000000000001</v>
      </c>
      <c r="R60" s="56">
        <v>26.66</v>
      </c>
      <c r="S60" s="14">
        <v>4.6970000000000001</v>
      </c>
      <c r="T60" s="56">
        <v>25.533999999999999</v>
      </c>
      <c r="U60" s="14">
        <v>386.85199999999998</v>
      </c>
      <c r="V60" s="56">
        <v>3.593</v>
      </c>
      <c r="W60" s="15"/>
      <c r="X60" s="15"/>
      <c r="Y60" s="15"/>
    </row>
    <row r="61" spans="1:25" ht="12.75" customHeight="1">
      <c r="A61" s="53" t="s">
        <v>28</v>
      </c>
      <c r="B61" s="54" t="s">
        <v>31</v>
      </c>
      <c r="C61" s="54" t="s">
        <v>42</v>
      </c>
      <c r="D61" s="55">
        <v>40026</v>
      </c>
      <c r="E61" s="14">
        <v>136.97300000000001</v>
      </c>
      <c r="F61" s="56">
        <v>8.9440000000000008</v>
      </c>
      <c r="G61" s="14">
        <v>104.26900000000001</v>
      </c>
      <c r="H61" s="56">
        <v>6.3710000000000004</v>
      </c>
      <c r="I61" s="14">
        <v>66.834999999999994</v>
      </c>
      <c r="J61" s="56">
        <v>8.0299999999999994</v>
      </c>
      <c r="K61" s="14">
        <v>37.792999999999999</v>
      </c>
      <c r="L61" s="56">
        <v>10.516</v>
      </c>
      <c r="M61" s="14">
        <v>45.841000000000001</v>
      </c>
      <c r="N61" s="56">
        <v>9.0559999999999992</v>
      </c>
      <c r="O61" s="14">
        <v>12.891999999999999</v>
      </c>
      <c r="P61" s="56">
        <v>14.731999999999999</v>
      </c>
      <c r="Q61" s="14">
        <v>2.2559999999999998</v>
      </c>
      <c r="R61" s="56">
        <v>26.55</v>
      </c>
      <c r="S61" s="14">
        <v>4.0629999999999997</v>
      </c>
      <c r="T61" s="56">
        <v>21.277000000000001</v>
      </c>
      <c r="U61" s="14">
        <v>410.923</v>
      </c>
      <c r="V61" s="56">
        <v>4.5049999999999999</v>
      </c>
      <c r="W61" s="15"/>
      <c r="X61" s="15"/>
      <c r="Y61" s="15"/>
    </row>
    <row r="62" spans="1:25" ht="12.75" customHeight="1">
      <c r="A62" s="53" t="s">
        <v>28</v>
      </c>
      <c r="B62" s="54" t="s">
        <v>31</v>
      </c>
      <c r="C62" s="54" t="s">
        <v>42</v>
      </c>
      <c r="D62" s="55">
        <v>40391</v>
      </c>
      <c r="E62" s="14">
        <v>107.798</v>
      </c>
      <c r="F62" s="56">
        <v>6.343</v>
      </c>
      <c r="G62" s="14">
        <v>104.175</v>
      </c>
      <c r="H62" s="56">
        <v>6.0960000000000001</v>
      </c>
      <c r="I62" s="14">
        <v>88.073999999999998</v>
      </c>
      <c r="J62" s="56">
        <v>7.2350000000000003</v>
      </c>
      <c r="K62" s="14">
        <v>36.557000000000002</v>
      </c>
      <c r="L62" s="56">
        <v>8.2880000000000003</v>
      </c>
      <c r="M62" s="14">
        <v>50.503</v>
      </c>
      <c r="N62" s="56">
        <v>8.6880000000000006</v>
      </c>
      <c r="O62" s="14">
        <v>15.882999999999999</v>
      </c>
      <c r="P62" s="56">
        <v>8.4049999999999994</v>
      </c>
      <c r="Q62" s="14">
        <v>1.627</v>
      </c>
      <c r="R62" s="56">
        <v>26.521999999999998</v>
      </c>
      <c r="S62" s="14">
        <v>6.133</v>
      </c>
      <c r="T62" s="56">
        <v>19.015000000000001</v>
      </c>
      <c r="U62" s="14">
        <v>410.75</v>
      </c>
      <c r="V62" s="56">
        <v>3.4870000000000001</v>
      </c>
      <c r="W62" s="15"/>
      <c r="X62" s="15"/>
      <c r="Y62" s="15"/>
    </row>
    <row r="63" spans="1:25" ht="12.75" customHeight="1">
      <c r="A63" s="53" t="s">
        <v>28</v>
      </c>
      <c r="B63" s="54" t="s">
        <v>31</v>
      </c>
      <c r="C63" s="54" t="s">
        <v>42</v>
      </c>
      <c r="D63" s="55">
        <v>40756</v>
      </c>
      <c r="E63" s="14">
        <v>141.619</v>
      </c>
      <c r="F63" s="56">
        <v>6.3659999999999997</v>
      </c>
      <c r="G63" s="14">
        <v>101.697</v>
      </c>
      <c r="H63" s="56">
        <v>7.9290000000000003</v>
      </c>
      <c r="I63" s="14">
        <v>75.341999999999999</v>
      </c>
      <c r="J63" s="56">
        <v>11.071</v>
      </c>
      <c r="K63" s="14">
        <v>35.975999999999999</v>
      </c>
      <c r="L63" s="56">
        <v>6.9509999999999996</v>
      </c>
      <c r="M63" s="14">
        <v>44.06</v>
      </c>
      <c r="N63" s="56">
        <v>12.146000000000001</v>
      </c>
      <c r="O63" s="14">
        <v>17.462</v>
      </c>
      <c r="P63" s="56">
        <v>8.9410000000000007</v>
      </c>
      <c r="Q63" s="14">
        <v>3.012</v>
      </c>
      <c r="R63" s="56">
        <v>21.451000000000001</v>
      </c>
      <c r="S63" s="14">
        <v>5.36</v>
      </c>
      <c r="T63" s="56">
        <v>21.266999999999999</v>
      </c>
      <c r="U63" s="14">
        <v>424.52800000000002</v>
      </c>
      <c r="V63" s="56">
        <v>3.085</v>
      </c>
      <c r="W63" s="15"/>
      <c r="X63" s="15"/>
      <c r="Y63" s="15"/>
    </row>
    <row r="64" spans="1:25" ht="12.75" customHeight="1">
      <c r="A64" s="53" t="s">
        <v>28</v>
      </c>
      <c r="B64" s="54" t="s">
        <v>31</v>
      </c>
      <c r="C64" s="54" t="s">
        <v>42</v>
      </c>
      <c r="D64" s="55">
        <v>41122</v>
      </c>
      <c r="E64" s="14">
        <v>127.318</v>
      </c>
      <c r="F64" s="56">
        <v>7.6379999999999999</v>
      </c>
      <c r="G64" s="14">
        <v>109.377</v>
      </c>
      <c r="H64" s="56">
        <v>6.7969999999999997</v>
      </c>
      <c r="I64" s="14">
        <v>83.43</v>
      </c>
      <c r="J64" s="56">
        <v>6.9859999999999998</v>
      </c>
      <c r="K64" s="14">
        <v>44.039000000000001</v>
      </c>
      <c r="L64" s="56">
        <v>7.431</v>
      </c>
      <c r="M64" s="14">
        <v>40.533000000000001</v>
      </c>
      <c r="N64" s="56">
        <v>8.7989999999999995</v>
      </c>
      <c r="O64" s="14">
        <v>16.536000000000001</v>
      </c>
      <c r="P64" s="56">
        <v>7.9690000000000003</v>
      </c>
      <c r="Q64" s="14">
        <v>2.4209999999999998</v>
      </c>
      <c r="R64" s="56">
        <v>15.36</v>
      </c>
      <c r="S64" s="14">
        <v>4.7329999999999997</v>
      </c>
      <c r="T64" s="56">
        <v>19.687999999999999</v>
      </c>
      <c r="U64" s="14">
        <v>428.387</v>
      </c>
      <c r="V64" s="56">
        <v>2.92</v>
      </c>
      <c r="W64" s="15"/>
      <c r="X64" s="15"/>
      <c r="Y64" s="15"/>
    </row>
    <row r="65" spans="1:25" ht="12.75" customHeight="1">
      <c r="A65" s="53" t="s">
        <v>28</v>
      </c>
      <c r="B65" s="54" t="s">
        <v>31</v>
      </c>
      <c r="C65" s="54" t="s">
        <v>42</v>
      </c>
      <c r="D65" s="55">
        <v>41487</v>
      </c>
      <c r="E65" s="14">
        <v>127.959</v>
      </c>
      <c r="F65" s="56">
        <v>5.2469999999999999</v>
      </c>
      <c r="G65" s="14">
        <v>110.973</v>
      </c>
      <c r="H65" s="56">
        <v>7.1719999999999997</v>
      </c>
      <c r="I65" s="14">
        <v>91.475999999999999</v>
      </c>
      <c r="J65" s="56">
        <v>7.7729999999999997</v>
      </c>
      <c r="K65" s="14">
        <v>38.536000000000001</v>
      </c>
      <c r="L65" s="56">
        <v>8.6440000000000001</v>
      </c>
      <c r="M65" s="14">
        <v>34.756999999999998</v>
      </c>
      <c r="N65" s="56">
        <v>12.208</v>
      </c>
      <c r="O65" s="14">
        <v>13.853</v>
      </c>
      <c r="P65" s="56">
        <v>8.4480000000000004</v>
      </c>
      <c r="Q65" s="14">
        <v>2.7530000000000001</v>
      </c>
      <c r="R65" s="56">
        <v>22.102</v>
      </c>
      <c r="S65" s="14">
        <v>7.452</v>
      </c>
      <c r="T65" s="56">
        <v>20.53</v>
      </c>
      <c r="U65" s="14">
        <v>427.76</v>
      </c>
      <c r="V65" s="56">
        <v>2.109</v>
      </c>
      <c r="W65" s="15"/>
      <c r="X65" s="15"/>
      <c r="Y65" s="15"/>
    </row>
    <row r="66" spans="1:25" ht="12.75" customHeight="1">
      <c r="A66" s="53" t="s">
        <v>28</v>
      </c>
      <c r="B66" s="54" t="s">
        <v>31</v>
      </c>
      <c r="C66" s="54" t="s">
        <v>42</v>
      </c>
      <c r="D66" s="55">
        <v>41852</v>
      </c>
      <c r="E66" s="14">
        <v>117.741</v>
      </c>
      <c r="F66" s="56">
        <v>5.96</v>
      </c>
      <c r="G66" s="14">
        <v>102.776</v>
      </c>
      <c r="H66" s="56">
        <v>8.0350000000000001</v>
      </c>
      <c r="I66" s="14">
        <v>68.632000000000005</v>
      </c>
      <c r="J66" s="56">
        <v>7.5</v>
      </c>
      <c r="K66" s="14">
        <v>31.259</v>
      </c>
      <c r="L66" s="56">
        <v>10.114000000000001</v>
      </c>
      <c r="M66" s="14">
        <v>36.728000000000002</v>
      </c>
      <c r="N66" s="56">
        <v>9.8870000000000005</v>
      </c>
      <c r="O66" s="14">
        <v>15.738</v>
      </c>
      <c r="P66" s="56">
        <v>9.8279999999999994</v>
      </c>
      <c r="Q66" s="14">
        <v>1.8759999999999999</v>
      </c>
      <c r="R66" s="56">
        <v>23.027999999999999</v>
      </c>
      <c r="S66" s="14">
        <v>5.9349999999999996</v>
      </c>
      <c r="T66" s="56">
        <v>18.094999999999999</v>
      </c>
      <c r="U66" s="14">
        <v>380.68700000000001</v>
      </c>
      <c r="V66" s="56">
        <v>3.04</v>
      </c>
      <c r="W66" s="15"/>
      <c r="X66" s="15"/>
      <c r="Y66" s="15"/>
    </row>
    <row r="67" spans="1:25" ht="12.75" customHeight="1">
      <c r="A67" s="53" t="s">
        <v>28</v>
      </c>
      <c r="B67" s="54" t="s">
        <v>31</v>
      </c>
      <c r="C67" s="54" t="s">
        <v>42</v>
      </c>
      <c r="D67" s="55">
        <v>42583</v>
      </c>
      <c r="E67" s="14">
        <v>133.95599999999999</v>
      </c>
      <c r="F67" s="56">
        <v>7.5190000000000001</v>
      </c>
      <c r="G67" s="14">
        <v>96.744</v>
      </c>
      <c r="H67" s="56">
        <v>8.1419999999999995</v>
      </c>
      <c r="I67" s="14">
        <v>68.180000000000007</v>
      </c>
      <c r="J67" s="56">
        <v>10.417</v>
      </c>
      <c r="K67" s="14">
        <v>38.642000000000003</v>
      </c>
      <c r="L67" s="56">
        <v>9.4640000000000004</v>
      </c>
      <c r="M67" s="14">
        <v>39.648000000000003</v>
      </c>
      <c r="N67" s="56">
        <v>8.0969999999999995</v>
      </c>
      <c r="O67" s="14">
        <v>12.85</v>
      </c>
      <c r="P67" s="56">
        <v>9.4160000000000004</v>
      </c>
      <c r="Q67" s="14">
        <v>2.1280000000000001</v>
      </c>
      <c r="R67" s="56">
        <v>32.44</v>
      </c>
      <c r="S67" s="14">
        <v>3.5</v>
      </c>
      <c r="T67" s="56">
        <v>30.667999999999999</v>
      </c>
      <c r="U67" s="14">
        <v>395.64800000000002</v>
      </c>
      <c r="V67" s="56">
        <v>3.3439999999999999</v>
      </c>
      <c r="W67" s="15"/>
      <c r="X67" s="15"/>
      <c r="Y67" s="15"/>
    </row>
    <row r="68" spans="1:25" ht="12.75" customHeight="1">
      <c r="A68" s="53" t="s">
        <v>28</v>
      </c>
      <c r="B68" s="54" t="s">
        <v>31</v>
      </c>
      <c r="C68" s="54" t="s">
        <v>42</v>
      </c>
      <c r="D68" s="55">
        <v>43313</v>
      </c>
      <c r="E68" s="14">
        <v>103.56100000000001</v>
      </c>
      <c r="F68" s="56">
        <v>7.6959999999999997</v>
      </c>
      <c r="G68" s="14">
        <v>107.15300000000001</v>
      </c>
      <c r="H68" s="56">
        <v>8.7080000000000002</v>
      </c>
      <c r="I68" s="14">
        <v>76.602999999999994</v>
      </c>
      <c r="J68" s="56">
        <v>6.79</v>
      </c>
      <c r="K68" s="14">
        <v>38.296999999999997</v>
      </c>
      <c r="L68" s="56">
        <v>9.577</v>
      </c>
      <c r="M68" s="14">
        <v>42.954000000000001</v>
      </c>
      <c r="N68" s="56">
        <v>11.154</v>
      </c>
      <c r="O68" s="14">
        <v>16.951000000000001</v>
      </c>
      <c r="P68" s="56">
        <v>7.2430000000000003</v>
      </c>
      <c r="Q68" s="14">
        <v>1.605</v>
      </c>
      <c r="R68" s="56">
        <v>24.521000000000001</v>
      </c>
      <c r="S68" s="14">
        <v>5.6669999999999998</v>
      </c>
      <c r="T68" s="56">
        <v>23.634</v>
      </c>
      <c r="U68" s="14">
        <v>392.791</v>
      </c>
      <c r="V68" s="56">
        <v>3.3650000000000002</v>
      </c>
      <c r="W68" s="15"/>
      <c r="X68" s="15"/>
      <c r="Y68" s="15"/>
    </row>
    <row r="69" spans="1:25" ht="12.75" customHeight="1">
      <c r="A69" s="53" t="s">
        <v>28</v>
      </c>
      <c r="B69" s="54" t="s">
        <v>31</v>
      </c>
      <c r="C69" s="54" t="s">
        <v>42</v>
      </c>
      <c r="D69" s="55">
        <v>44044</v>
      </c>
      <c r="E69" s="14">
        <v>101.34099999999999</v>
      </c>
      <c r="F69" s="56">
        <v>8.6639999999999997</v>
      </c>
      <c r="G69" s="14">
        <v>123.342</v>
      </c>
      <c r="H69" s="56">
        <v>8.4120000000000008</v>
      </c>
      <c r="I69" s="14">
        <v>95.742999999999995</v>
      </c>
      <c r="J69" s="56">
        <v>10.67</v>
      </c>
      <c r="K69" s="14">
        <v>31.670999999999999</v>
      </c>
      <c r="L69" s="56">
        <v>9.8520000000000003</v>
      </c>
      <c r="M69" s="14">
        <v>38.665999999999997</v>
      </c>
      <c r="N69" s="56">
        <v>13.103999999999999</v>
      </c>
      <c r="O69" s="14">
        <v>15.122</v>
      </c>
      <c r="P69" s="56">
        <v>7.7770000000000001</v>
      </c>
      <c r="Q69" s="14">
        <v>1.3080000000000001</v>
      </c>
      <c r="R69" s="56">
        <v>29.797000000000001</v>
      </c>
      <c r="S69" s="14">
        <v>5.2619999999999996</v>
      </c>
      <c r="T69" s="56">
        <v>19.634</v>
      </c>
      <c r="U69" s="14">
        <v>412.45400000000001</v>
      </c>
      <c r="V69" s="56">
        <v>3.8260000000000001</v>
      </c>
      <c r="W69" s="15"/>
      <c r="X69" s="15"/>
      <c r="Y69" s="15"/>
    </row>
    <row r="70" spans="1:25" ht="12.75" customHeight="1">
      <c r="A70" s="53" t="s">
        <v>28</v>
      </c>
      <c r="B70" s="54" t="s">
        <v>31</v>
      </c>
      <c r="C70" s="54" t="s">
        <v>42</v>
      </c>
      <c r="D70" s="55">
        <v>44774</v>
      </c>
      <c r="E70" s="14">
        <v>104.54600000000001</v>
      </c>
      <c r="F70" s="56">
        <v>10.032</v>
      </c>
      <c r="G70" s="14">
        <v>94.108000000000004</v>
      </c>
      <c r="H70" s="56">
        <v>8.8930000000000007</v>
      </c>
      <c r="I70" s="14">
        <v>88.076999999999998</v>
      </c>
      <c r="J70" s="56">
        <v>8.4359999999999999</v>
      </c>
      <c r="K70" s="14">
        <v>33.456000000000003</v>
      </c>
      <c r="L70" s="56">
        <v>7.6580000000000004</v>
      </c>
      <c r="M70" s="14">
        <v>36.915999999999997</v>
      </c>
      <c r="N70" s="56">
        <v>11.887</v>
      </c>
      <c r="O70" s="14">
        <v>14.913</v>
      </c>
      <c r="P70" s="56">
        <v>7.3120000000000003</v>
      </c>
      <c r="Q70" s="14">
        <v>2.02</v>
      </c>
      <c r="R70" s="56">
        <v>28.603999999999999</v>
      </c>
      <c r="S70" s="14">
        <v>5.1029999999999998</v>
      </c>
      <c r="T70" s="56">
        <v>16.898</v>
      </c>
      <c r="U70" s="14">
        <v>379.13900000000001</v>
      </c>
      <c r="V70" s="56">
        <v>4.5579999999999998</v>
      </c>
      <c r="W70" s="15"/>
      <c r="X70" s="15"/>
      <c r="Y70" s="15"/>
    </row>
    <row r="71" spans="1:25" ht="12.75" customHeight="1">
      <c r="A71" s="53" t="s">
        <v>28</v>
      </c>
      <c r="B71" s="54" t="s">
        <v>31</v>
      </c>
      <c r="C71" s="54" t="s">
        <v>42</v>
      </c>
      <c r="D71" s="55">
        <v>45505</v>
      </c>
      <c r="E71" s="14">
        <v>116.854</v>
      </c>
      <c r="F71" s="56">
        <v>7.8</v>
      </c>
      <c r="G71" s="14">
        <v>112.389</v>
      </c>
      <c r="H71" s="56">
        <v>7.8040000000000003</v>
      </c>
      <c r="I71" s="14">
        <v>82.087000000000003</v>
      </c>
      <c r="J71" s="56">
        <v>7.8780000000000001</v>
      </c>
      <c r="K71" s="14">
        <v>36.222999999999999</v>
      </c>
      <c r="L71" s="56">
        <v>9.34</v>
      </c>
      <c r="M71" s="14">
        <v>45.417000000000002</v>
      </c>
      <c r="N71" s="56">
        <v>11.968999999999999</v>
      </c>
      <c r="O71" s="14">
        <v>15.541</v>
      </c>
      <c r="P71" s="56">
        <v>9.7360000000000007</v>
      </c>
      <c r="Q71" s="14">
        <v>2.8460000000000001</v>
      </c>
      <c r="R71" s="56">
        <v>19.988</v>
      </c>
      <c r="S71" s="14">
        <v>5.306</v>
      </c>
      <c r="T71" s="56">
        <v>22.681000000000001</v>
      </c>
      <c r="U71" s="14">
        <v>416.66300000000001</v>
      </c>
      <c r="V71" s="56">
        <v>2.9279999999999999</v>
      </c>
      <c r="W71" s="15"/>
      <c r="X71" s="15"/>
      <c r="Y71" s="15"/>
    </row>
    <row r="72" spans="1:25" ht="12.75" customHeight="1">
      <c r="A72" s="53" t="s">
        <v>28</v>
      </c>
      <c r="B72" s="54" t="s">
        <v>31</v>
      </c>
      <c r="C72" s="54" t="s">
        <v>43</v>
      </c>
      <c r="D72" s="55">
        <v>38200</v>
      </c>
      <c r="E72" s="14">
        <v>568.697</v>
      </c>
      <c r="F72" s="56">
        <v>2.4430000000000001</v>
      </c>
      <c r="G72" s="14">
        <v>469.5</v>
      </c>
      <c r="H72" s="56">
        <v>2.238</v>
      </c>
      <c r="I72" s="14">
        <v>340.61500000000001</v>
      </c>
      <c r="J72" s="56">
        <v>2.4260000000000002</v>
      </c>
      <c r="K72" s="14">
        <v>155.376</v>
      </c>
      <c r="L72" s="56">
        <v>2.6059999999999999</v>
      </c>
      <c r="M72" s="14">
        <v>194.797</v>
      </c>
      <c r="N72" s="56">
        <v>2.1949999999999998</v>
      </c>
      <c r="O72" s="14">
        <v>39.091000000000001</v>
      </c>
      <c r="P72" s="56">
        <v>4.3490000000000002</v>
      </c>
      <c r="Q72" s="14">
        <v>11.144</v>
      </c>
      <c r="R72" s="56">
        <v>13.622</v>
      </c>
      <c r="S72" s="14">
        <v>33.200000000000003</v>
      </c>
      <c r="T72" s="56">
        <v>4.22</v>
      </c>
      <c r="U72" s="14">
        <v>1812.42</v>
      </c>
      <c r="V72" s="56">
        <v>1.018</v>
      </c>
      <c r="W72" s="15"/>
      <c r="X72" s="15"/>
      <c r="Y72" s="15"/>
    </row>
    <row r="73" spans="1:25" ht="12.75" customHeight="1">
      <c r="A73" s="53" t="s">
        <v>28</v>
      </c>
      <c r="B73" s="54" t="s">
        <v>31</v>
      </c>
      <c r="C73" s="54" t="s">
        <v>43</v>
      </c>
      <c r="D73" s="55">
        <v>38565</v>
      </c>
      <c r="E73" s="14">
        <v>580.45699999999999</v>
      </c>
      <c r="F73" s="56">
        <v>2.1589999999999998</v>
      </c>
      <c r="G73" s="14">
        <v>490.899</v>
      </c>
      <c r="H73" s="56">
        <v>2.8660000000000001</v>
      </c>
      <c r="I73" s="14">
        <v>351.31400000000002</v>
      </c>
      <c r="J73" s="56">
        <v>2.0739999999999998</v>
      </c>
      <c r="K73" s="14">
        <v>155.744</v>
      </c>
      <c r="L73" s="56">
        <v>3.1280000000000001</v>
      </c>
      <c r="M73" s="14">
        <v>199.666</v>
      </c>
      <c r="N73" s="56">
        <v>2.875</v>
      </c>
      <c r="O73" s="14">
        <v>47.168999999999997</v>
      </c>
      <c r="P73" s="56">
        <v>3.0390000000000001</v>
      </c>
      <c r="Q73" s="14">
        <v>11.647</v>
      </c>
      <c r="R73" s="56">
        <v>12.548999999999999</v>
      </c>
      <c r="S73" s="14">
        <v>38.741999999999997</v>
      </c>
      <c r="T73" s="56">
        <v>4.0819999999999999</v>
      </c>
      <c r="U73" s="14">
        <v>1875.6379999999999</v>
      </c>
      <c r="V73" s="56">
        <v>1.0669999999999999</v>
      </c>
      <c r="W73" s="15"/>
      <c r="X73" s="15"/>
      <c r="Y73" s="15"/>
    </row>
    <row r="74" spans="1:25" ht="12.75" customHeight="1">
      <c r="A74" s="53" t="s">
        <v>28</v>
      </c>
      <c r="B74" s="54" t="s">
        <v>31</v>
      </c>
      <c r="C74" s="54" t="s">
        <v>43</v>
      </c>
      <c r="D74" s="55">
        <v>38930</v>
      </c>
      <c r="E74" s="14">
        <v>606.11099999999999</v>
      </c>
      <c r="F74" s="56">
        <v>2.7240000000000002</v>
      </c>
      <c r="G74" s="14">
        <v>521.01</v>
      </c>
      <c r="H74" s="56">
        <v>2.1850000000000001</v>
      </c>
      <c r="I74" s="14">
        <v>388.01</v>
      </c>
      <c r="J74" s="56">
        <v>2.5</v>
      </c>
      <c r="K74" s="14">
        <v>165.524</v>
      </c>
      <c r="L74" s="56">
        <v>2.9239999999999999</v>
      </c>
      <c r="M74" s="14">
        <v>211.977</v>
      </c>
      <c r="N74" s="56">
        <v>1.984</v>
      </c>
      <c r="O74" s="14">
        <v>46.088999999999999</v>
      </c>
      <c r="P74" s="56">
        <v>6.3010000000000002</v>
      </c>
      <c r="Q74" s="14">
        <v>10.451000000000001</v>
      </c>
      <c r="R74" s="56">
        <v>15.222</v>
      </c>
      <c r="S74" s="14">
        <v>37.103000000000002</v>
      </c>
      <c r="T74" s="56">
        <v>4.2859999999999996</v>
      </c>
      <c r="U74" s="14">
        <v>1986.2750000000001</v>
      </c>
      <c r="V74" s="56">
        <v>1.204</v>
      </c>
      <c r="W74" s="15"/>
      <c r="X74" s="15"/>
      <c r="Y74" s="15"/>
    </row>
    <row r="75" spans="1:25" ht="12.75" customHeight="1">
      <c r="A75" s="53" t="s">
        <v>28</v>
      </c>
      <c r="B75" s="54" t="s">
        <v>31</v>
      </c>
      <c r="C75" s="54" t="s">
        <v>43</v>
      </c>
      <c r="D75" s="55">
        <v>39295</v>
      </c>
      <c r="E75" s="14">
        <v>654.88599999999997</v>
      </c>
      <c r="F75" s="56">
        <v>2.6960000000000002</v>
      </c>
      <c r="G75" s="14">
        <v>534.40700000000004</v>
      </c>
      <c r="H75" s="56">
        <v>2.4460000000000002</v>
      </c>
      <c r="I75" s="14">
        <v>392.34199999999998</v>
      </c>
      <c r="J75" s="56">
        <v>2.8380000000000001</v>
      </c>
      <c r="K75" s="14">
        <v>170.06800000000001</v>
      </c>
      <c r="L75" s="56">
        <v>2.0110000000000001</v>
      </c>
      <c r="M75" s="14">
        <v>223.66499999999999</v>
      </c>
      <c r="N75" s="56">
        <v>2.952</v>
      </c>
      <c r="O75" s="14">
        <v>48.79</v>
      </c>
      <c r="P75" s="56">
        <v>3.2770000000000001</v>
      </c>
      <c r="Q75" s="14">
        <v>12.394</v>
      </c>
      <c r="R75" s="56">
        <v>11.43</v>
      </c>
      <c r="S75" s="14">
        <v>37.131</v>
      </c>
      <c r="T75" s="56">
        <v>4.0060000000000002</v>
      </c>
      <c r="U75" s="14">
        <v>2073.6840000000002</v>
      </c>
      <c r="V75" s="56">
        <v>1.3080000000000001</v>
      </c>
      <c r="W75" s="15"/>
      <c r="X75" s="15"/>
      <c r="Y75" s="15"/>
    </row>
    <row r="76" spans="1:25" ht="12.75" customHeight="1">
      <c r="A76" s="53" t="s">
        <v>28</v>
      </c>
      <c r="B76" s="54" t="s">
        <v>31</v>
      </c>
      <c r="C76" s="54" t="s">
        <v>43</v>
      </c>
      <c r="D76" s="55">
        <v>39661</v>
      </c>
      <c r="E76" s="14">
        <v>639.476</v>
      </c>
      <c r="F76" s="56">
        <v>3.2189999999999999</v>
      </c>
      <c r="G76" s="14">
        <v>562.53800000000001</v>
      </c>
      <c r="H76" s="56">
        <v>2.5579999999999998</v>
      </c>
      <c r="I76" s="14">
        <v>412.99299999999999</v>
      </c>
      <c r="J76" s="56">
        <v>2.702</v>
      </c>
      <c r="K76" s="14">
        <v>166.268</v>
      </c>
      <c r="L76" s="56">
        <v>4.4039999999999999</v>
      </c>
      <c r="M76" s="14">
        <v>220.86</v>
      </c>
      <c r="N76" s="56">
        <v>4.2309999999999999</v>
      </c>
      <c r="O76" s="14">
        <v>47.081000000000003</v>
      </c>
      <c r="P76" s="56">
        <v>4.343</v>
      </c>
      <c r="Q76" s="14">
        <v>13.122999999999999</v>
      </c>
      <c r="R76" s="56">
        <v>13.523999999999999</v>
      </c>
      <c r="S76" s="14">
        <v>41.39</v>
      </c>
      <c r="T76" s="56">
        <v>5.7839999999999998</v>
      </c>
      <c r="U76" s="14">
        <v>2103.73</v>
      </c>
      <c r="V76" s="56">
        <v>1.5329999999999999</v>
      </c>
      <c r="W76" s="15"/>
      <c r="X76" s="15"/>
      <c r="Y76" s="15"/>
    </row>
    <row r="77" spans="1:25" ht="12.75" customHeight="1">
      <c r="A77" s="53" t="s">
        <v>28</v>
      </c>
      <c r="B77" s="54" t="s">
        <v>31</v>
      </c>
      <c r="C77" s="54" t="s">
        <v>43</v>
      </c>
      <c r="D77" s="55">
        <v>40026</v>
      </c>
      <c r="E77" s="14">
        <v>695.98500000000001</v>
      </c>
      <c r="F77" s="56">
        <v>3.3839999999999999</v>
      </c>
      <c r="G77" s="14">
        <v>560.19000000000005</v>
      </c>
      <c r="H77" s="56">
        <v>3.3490000000000002</v>
      </c>
      <c r="I77" s="14">
        <v>437.041</v>
      </c>
      <c r="J77" s="56">
        <v>3.1219999999999999</v>
      </c>
      <c r="K77" s="14">
        <v>184.50800000000001</v>
      </c>
      <c r="L77" s="56">
        <v>4.2119999999999997</v>
      </c>
      <c r="M77" s="14">
        <v>231.35900000000001</v>
      </c>
      <c r="N77" s="56">
        <v>4.3390000000000004</v>
      </c>
      <c r="O77" s="14">
        <v>51.45</v>
      </c>
      <c r="P77" s="56">
        <v>6.8550000000000004</v>
      </c>
      <c r="Q77" s="14">
        <v>14.638999999999999</v>
      </c>
      <c r="R77" s="56">
        <v>10.542999999999999</v>
      </c>
      <c r="S77" s="14">
        <v>38.576000000000001</v>
      </c>
      <c r="T77" s="56">
        <v>5.9269999999999996</v>
      </c>
      <c r="U77" s="14">
        <v>2213.748</v>
      </c>
      <c r="V77" s="56">
        <v>1.1559999999999999</v>
      </c>
      <c r="W77" s="15"/>
      <c r="X77" s="15"/>
      <c r="Y77" s="15"/>
    </row>
    <row r="78" spans="1:25" ht="12.75" customHeight="1">
      <c r="A78" s="53" t="s">
        <v>28</v>
      </c>
      <c r="B78" s="54" t="s">
        <v>31</v>
      </c>
      <c r="C78" s="54" t="s">
        <v>43</v>
      </c>
      <c r="D78" s="55">
        <v>40391</v>
      </c>
      <c r="E78" s="14">
        <v>679.09400000000005</v>
      </c>
      <c r="F78" s="56">
        <v>3.3109999999999999</v>
      </c>
      <c r="G78" s="14">
        <v>594.10900000000004</v>
      </c>
      <c r="H78" s="56">
        <v>2.56</v>
      </c>
      <c r="I78" s="14">
        <v>443.89400000000001</v>
      </c>
      <c r="J78" s="56">
        <v>2.8490000000000002</v>
      </c>
      <c r="K78" s="14">
        <v>175.63399999999999</v>
      </c>
      <c r="L78" s="56">
        <v>3.0339999999999998</v>
      </c>
      <c r="M78" s="14">
        <v>236.374</v>
      </c>
      <c r="N78" s="56">
        <v>3.0590000000000002</v>
      </c>
      <c r="O78" s="14">
        <v>54.231999999999999</v>
      </c>
      <c r="P78" s="56">
        <v>5.5659999999999998</v>
      </c>
      <c r="Q78" s="14">
        <v>16.971</v>
      </c>
      <c r="R78" s="56">
        <v>10.785</v>
      </c>
      <c r="S78" s="14">
        <v>41.902000000000001</v>
      </c>
      <c r="T78" s="56">
        <v>6.1619999999999999</v>
      </c>
      <c r="U78" s="14">
        <v>2242.21</v>
      </c>
      <c r="V78" s="56">
        <v>1.2609999999999999</v>
      </c>
      <c r="W78" s="15"/>
      <c r="X78" s="15"/>
      <c r="Y78" s="15"/>
    </row>
    <row r="79" spans="1:25" ht="12.75" customHeight="1">
      <c r="A79" s="53" t="s">
        <v>28</v>
      </c>
      <c r="B79" s="54" t="s">
        <v>31</v>
      </c>
      <c r="C79" s="54" t="s">
        <v>43</v>
      </c>
      <c r="D79" s="55">
        <v>40756</v>
      </c>
      <c r="E79" s="14">
        <v>721.32399999999996</v>
      </c>
      <c r="F79" s="56">
        <v>2.9350000000000001</v>
      </c>
      <c r="G79" s="14">
        <v>597.41600000000005</v>
      </c>
      <c r="H79" s="56">
        <v>2.4940000000000002</v>
      </c>
      <c r="I79" s="14">
        <v>463.74700000000001</v>
      </c>
      <c r="J79" s="56">
        <v>2.8490000000000002</v>
      </c>
      <c r="K79" s="14">
        <v>182.547</v>
      </c>
      <c r="L79" s="56">
        <v>3.1379999999999999</v>
      </c>
      <c r="M79" s="14">
        <v>255.376</v>
      </c>
      <c r="N79" s="56">
        <v>3.903</v>
      </c>
      <c r="O79" s="14">
        <v>50.93</v>
      </c>
      <c r="P79" s="56">
        <v>4.1159999999999997</v>
      </c>
      <c r="Q79" s="14">
        <v>14.685</v>
      </c>
      <c r="R79" s="56">
        <v>7.7969999999999997</v>
      </c>
      <c r="S79" s="14">
        <v>42.037999999999997</v>
      </c>
      <c r="T79" s="56">
        <v>5.2649999999999997</v>
      </c>
      <c r="U79" s="14">
        <v>2328.0630000000001</v>
      </c>
      <c r="V79" s="56">
        <v>1.4450000000000001</v>
      </c>
      <c r="W79" s="15"/>
      <c r="X79" s="15"/>
      <c r="Y79" s="15"/>
    </row>
    <row r="80" spans="1:25" ht="12.75" customHeight="1">
      <c r="A80" s="53" t="s">
        <v>28</v>
      </c>
      <c r="B80" s="54" t="s">
        <v>31</v>
      </c>
      <c r="C80" s="54" t="s">
        <v>43</v>
      </c>
      <c r="D80" s="55">
        <v>41122</v>
      </c>
      <c r="E80" s="14">
        <v>730.78</v>
      </c>
      <c r="F80" s="56">
        <v>2.5089999999999999</v>
      </c>
      <c r="G80" s="14">
        <v>604.73500000000001</v>
      </c>
      <c r="H80" s="56">
        <v>2.3620000000000001</v>
      </c>
      <c r="I80" s="14">
        <v>442.654</v>
      </c>
      <c r="J80" s="56">
        <v>3.1389999999999998</v>
      </c>
      <c r="K80" s="14">
        <v>182.61699999999999</v>
      </c>
      <c r="L80" s="56">
        <v>4.1210000000000004</v>
      </c>
      <c r="M80" s="14">
        <v>258.416</v>
      </c>
      <c r="N80" s="56">
        <v>3.0510000000000002</v>
      </c>
      <c r="O80" s="14">
        <v>55.127000000000002</v>
      </c>
      <c r="P80" s="56">
        <v>3.3860000000000001</v>
      </c>
      <c r="Q80" s="14">
        <v>15.811</v>
      </c>
      <c r="R80" s="56">
        <v>7.2750000000000004</v>
      </c>
      <c r="S80" s="14">
        <v>43.029000000000003</v>
      </c>
      <c r="T80" s="56">
        <v>6.8849999999999998</v>
      </c>
      <c r="U80" s="14">
        <v>2333.1689999999999</v>
      </c>
      <c r="V80" s="56">
        <v>1.2130000000000001</v>
      </c>
      <c r="W80" s="15"/>
      <c r="X80" s="15"/>
      <c r="Y80" s="15"/>
    </row>
    <row r="81" spans="1:25" ht="12.75" customHeight="1">
      <c r="A81" s="53" t="s">
        <v>28</v>
      </c>
      <c r="B81" s="54" t="s">
        <v>31</v>
      </c>
      <c r="C81" s="54" t="s">
        <v>43</v>
      </c>
      <c r="D81" s="55">
        <v>41487</v>
      </c>
      <c r="E81" s="14">
        <v>767.00699999999995</v>
      </c>
      <c r="F81" s="56">
        <v>2.2149999999999999</v>
      </c>
      <c r="G81" s="14">
        <v>647.072</v>
      </c>
      <c r="H81" s="56">
        <v>3.282</v>
      </c>
      <c r="I81" s="14">
        <v>453.19499999999999</v>
      </c>
      <c r="J81" s="56">
        <v>3.1589999999999998</v>
      </c>
      <c r="K81" s="14">
        <v>188.03899999999999</v>
      </c>
      <c r="L81" s="56">
        <v>3.1280000000000001</v>
      </c>
      <c r="M81" s="14">
        <v>262.82100000000003</v>
      </c>
      <c r="N81" s="56">
        <v>3.7480000000000002</v>
      </c>
      <c r="O81" s="14">
        <v>54.317999999999998</v>
      </c>
      <c r="P81" s="56">
        <v>5.2430000000000003</v>
      </c>
      <c r="Q81" s="14">
        <v>18.971</v>
      </c>
      <c r="R81" s="56">
        <v>10.176</v>
      </c>
      <c r="S81" s="14">
        <v>43.427</v>
      </c>
      <c r="T81" s="56">
        <v>6.2779999999999996</v>
      </c>
      <c r="U81" s="14">
        <v>2434.8490000000002</v>
      </c>
      <c r="V81" s="56">
        <v>1.5209999999999999</v>
      </c>
      <c r="W81" s="15"/>
      <c r="X81" s="15"/>
      <c r="Y81" s="15"/>
    </row>
    <row r="82" spans="1:25" ht="12.75" customHeight="1">
      <c r="A82" s="53" t="s">
        <v>28</v>
      </c>
      <c r="B82" s="54" t="s">
        <v>31</v>
      </c>
      <c r="C82" s="54" t="s">
        <v>43</v>
      </c>
      <c r="D82" s="55">
        <v>41852</v>
      </c>
      <c r="E82" s="14">
        <v>766.96900000000005</v>
      </c>
      <c r="F82" s="56">
        <v>2.6760000000000002</v>
      </c>
      <c r="G82" s="14">
        <v>650.87</v>
      </c>
      <c r="H82" s="56">
        <v>2.4289999999999998</v>
      </c>
      <c r="I82" s="14">
        <v>476.52600000000001</v>
      </c>
      <c r="J82" s="56">
        <v>3.069</v>
      </c>
      <c r="K82" s="14">
        <v>187.405</v>
      </c>
      <c r="L82" s="56">
        <v>3.294</v>
      </c>
      <c r="M82" s="14">
        <v>272.24</v>
      </c>
      <c r="N82" s="56">
        <v>3.5640000000000001</v>
      </c>
      <c r="O82" s="14">
        <v>54.311999999999998</v>
      </c>
      <c r="P82" s="56">
        <v>4.1779999999999999</v>
      </c>
      <c r="Q82" s="14">
        <v>13.037000000000001</v>
      </c>
      <c r="R82" s="56">
        <v>9.1329999999999991</v>
      </c>
      <c r="S82" s="14">
        <v>40.814</v>
      </c>
      <c r="T82" s="56">
        <v>4.0369999999999999</v>
      </c>
      <c r="U82" s="14">
        <v>2462.174</v>
      </c>
      <c r="V82" s="56">
        <v>1.091</v>
      </c>
      <c r="W82" s="15"/>
      <c r="X82" s="15"/>
      <c r="Y82" s="15"/>
    </row>
    <row r="83" spans="1:25" ht="12.75" customHeight="1">
      <c r="A83" s="53" t="s">
        <v>28</v>
      </c>
      <c r="B83" s="54" t="s">
        <v>31</v>
      </c>
      <c r="C83" s="54" t="s">
        <v>43</v>
      </c>
      <c r="D83" s="55">
        <v>42583</v>
      </c>
      <c r="E83" s="14">
        <v>824.58900000000006</v>
      </c>
      <c r="F83" s="56">
        <v>2.4500000000000002</v>
      </c>
      <c r="G83" s="14">
        <v>728.65300000000002</v>
      </c>
      <c r="H83" s="56">
        <v>2.9580000000000002</v>
      </c>
      <c r="I83" s="14">
        <v>494.935</v>
      </c>
      <c r="J83" s="56">
        <v>2.4089999999999998</v>
      </c>
      <c r="K83" s="14">
        <v>195.97900000000001</v>
      </c>
      <c r="L83" s="56">
        <v>2.9119999999999999</v>
      </c>
      <c r="M83" s="14">
        <v>300.548</v>
      </c>
      <c r="N83" s="56">
        <v>3.9689999999999999</v>
      </c>
      <c r="O83" s="14">
        <v>56.655000000000001</v>
      </c>
      <c r="P83" s="56">
        <v>4.26</v>
      </c>
      <c r="Q83" s="14">
        <v>15.032999999999999</v>
      </c>
      <c r="R83" s="56">
        <v>10.331</v>
      </c>
      <c r="S83" s="14">
        <v>44.235999999999997</v>
      </c>
      <c r="T83" s="56">
        <v>5.5659999999999998</v>
      </c>
      <c r="U83" s="14">
        <v>2660.6289999999999</v>
      </c>
      <c r="V83" s="56">
        <v>1.335</v>
      </c>
      <c r="W83" s="15"/>
      <c r="X83" s="15"/>
      <c r="Y83" s="15"/>
    </row>
    <row r="84" spans="1:25" ht="12.75" customHeight="1">
      <c r="A84" s="53" t="s">
        <v>28</v>
      </c>
      <c r="B84" s="54" t="s">
        <v>31</v>
      </c>
      <c r="C84" s="54" t="s">
        <v>43</v>
      </c>
      <c r="D84" s="55">
        <v>43313</v>
      </c>
      <c r="E84" s="14">
        <v>884.22</v>
      </c>
      <c r="F84" s="56">
        <v>2.3479999999999999</v>
      </c>
      <c r="G84" s="14">
        <v>726.66099999999994</v>
      </c>
      <c r="H84" s="56">
        <v>2.9089999999999998</v>
      </c>
      <c r="I84" s="14">
        <v>546.24300000000005</v>
      </c>
      <c r="J84" s="56">
        <v>3.2130000000000001</v>
      </c>
      <c r="K84" s="14">
        <v>203.643</v>
      </c>
      <c r="L84" s="56">
        <v>3.0190000000000001</v>
      </c>
      <c r="M84" s="14">
        <v>294.53399999999999</v>
      </c>
      <c r="N84" s="56">
        <v>3.2639999999999998</v>
      </c>
      <c r="O84" s="14">
        <v>61.67</v>
      </c>
      <c r="P84" s="56">
        <v>4.4850000000000003</v>
      </c>
      <c r="Q84" s="14">
        <v>15.682</v>
      </c>
      <c r="R84" s="56">
        <v>6.8890000000000002</v>
      </c>
      <c r="S84" s="14">
        <v>48.459000000000003</v>
      </c>
      <c r="T84" s="56">
        <v>5.0609999999999999</v>
      </c>
      <c r="U84" s="14">
        <v>2781.114</v>
      </c>
      <c r="V84" s="56">
        <v>1.337</v>
      </c>
      <c r="W84" s="15"/>
      <c r="X84" s="15"/>
      <c r="Y84" s="15"/>
    </row>
    <row r="85" spans="1:25" ht="12.75" customHeight="1">
      <c r="A85" s="53" t="s">
        <v>28</v>
      </c>
      <c r="B85" s="54" t="s">
        <v>31</v>
      </c>
      <c r="C85" s="54" t="s">
        <v>43</v>
      </c>
      <c r="D85" s="55">
        <v>44044</v>
      </c>
      <c r="E85" s="14">
        <v>836.93399999999997</v>
      </c>
      <c r="F85" s="56">
        <v>2.7240000000000002</v>
      </c>
      <c r="G85" s="14">
        <v>686.923</v>
      </c>
      <c r="H85" s="56">
        <v>2.6589999999999998</v>
      </c>
      <c r="I85" s="14">
        <v>539.21400000000006</v>
      </c>
      <c r="J85" s="56">
        <v>3.5950000000000002</v>
      </c>
      <c r="K85" s="14">
        <v>194.416</v>
      </c>
      <c r="L85" s="56">
        <v>2.8559999999999999</v>
      </c>
      <c r="M85" s="14">
        <v>320.06099999999998</v>
      </c>
      <c r="N85" s="56">
        <v>3.2370000000000001</v>
      </c>
      <c r="O85" s="14">
        <v>69.301000000000002</v>
      </c>
      <c r="P85" s="56">
        <v>3.5489999999999999</v>
      </c>
      <c r="Q85" s="14">
        <v>19.329999999999998</v>
      </c>
      <c r="R85" s="56">
        <v>6.2</v>
      </c>
      <c r="S85" s="14">
        <v>45.889000000000003</v>
      </c>
      <c r="T85" s="56">
        <v>5.2</v>
      </c>
      <c r="U85" s="14">
        <v>2712.0680000000002</v>
      </c>
      <c r="V85" s="56">
        <v>1.276</v>
      </c>
      <c r="W85" s="15"/>
      <c r="X85" s="15"/>
      <c r="Y85" s="15"/>
    </row>
    <row r="86" spans="1:25" ht="12.75" customHeight="1">
      <c r="A86" s="53" t="s">
        <v>28</v>
      </c>
      <c r="B86" s="54" t="s">
        <v>31</v>
      </c>
      <c r="C86" s="54" t="s">
        <v>43</v>
      </c>
      <c r="D86" s="55">
        <v>44774</v>
      </c>
      <c r="E86" s="14">
        <v>866.83600000000001</v>
      </c>
      <c r="F86" s="56">
        <v>2.7850000000000001</v>
      </c>
      <c r="G86" s="14">
        <v>749.84400000000005</v>
      </c>
      <c r="H86" s="56">
        <v>2.6219999999999999</v>
      </c>
      <c r="I86" s="14">
        <v>587.16399999999999</v>
      </c>
      <c r="J86" s="56">
        <v>3.012</v>
      </c>
      <c r="K86" s="14">
        <v>208.18299999999999</v>
      </c>
      <c r="L86" s="56">
        <v>3.4089999999999998</v>
      </c>
      <c r="M86" s="14">
        <v>330.41399999999999</v>
      </c>
      <c r="N86" s="56">
        <v>3.71</v>
      </c>
      <c r="O86" s="14">
        <v>68.873999999999995</v>
      </c>
      <c r="P86" s="56">
        <v>3.8570000000000002</v>
      </c>
      <c r="Q86" s="14">
        <v>18.591999999999999</v>
      </c>
      <c r="R86" s="56">
        <v>5.2850000000000001</v>
      </c>
      <c r="S86" s="14">
        <v>46.482999999999997</v>
      </c>
      <c r="T86" s="56">
        <v>6.3620000000000001</v>
      </c>
      <c r="U86" s="14">
        <v>2876.3890000000001</v>
      </c>
      <c r="V86" s="56">
        <v>1.278</v>
      </c>
      <c r="W86" s="15"/>
      <c r="X86" s="15"/>
      <c r="Y86" s="15"/>
    </row>
    <row r="87" spans="1:25" ht="12.75" customHeight="1">
      <c r="A87" s="53" t="s">
        <v>28</v>
      </c>
      <c r="B87" s="54" t="s">
        <v>31</v>
      </c>
      <c r="C87" s="54" t="s">
        <v>43</v>
      </c>
      <c r="D87" s="55">
        <v>45505</v>
      </c>
      <c r="E87" s="14">
        <v>955.26199999999994</v>
      </c>
      <c r="F87" s="56">
        <v>2.2149999999999999</v>
      </c>
      <c r="G87" s="14">
        <v>846.32399999999996</v>
      </c>
      <c r="H87" s="56">
        <v>1.6120000000000001</v>
      </c>
      <c r="I87" s="14">
        <v>640.673</v>
      </c>
      <c r="J87" s="56">
        <v>3.0680000000000001</v>
      </c>
      <c r="K87" s="14">
        <v>215.34700000000001</v>
      </c>
      <c r="L87" s="56">
        <v>3.6539999999999999</v>
      </c>
      <c r="M87" s="14">
        <v>354.82100000000003</v>
      </c>
      <c r="N87" s="56">
        <v>3.2709999999999999</v>
      </c>
      <c r="O87" s="14">
        <v>66.870999999999995</v>
      </c>
      <c r="P87" s="56">
        <v>3.9940000000000002</v>
      </c>
      <c r="Q87" s="14">
        <v>17.672000000000001</v>
      </c>
      <c r="R87" s="56">
        <v>6.1609999999999996</v>
      </c>
      <c r="S87" s="14">
        <v>46.423000000000002</v>
      </c>
      <c r="T87" s="56">
        <v>5.601</v>
      </c>
      <c r="U87" s="14">
        <v>3143.393</v>
      </c>
      <c r="V87" s="56">
        <v>0.93500000000000005</v>
      </c>
      <c r="W87" s="15"/>
      <c r="X87" s="15"/>
      <c r="Y87" s="15"/>
    </row>
    <row r="88" spans="1:25" ht="12.75" customHeight="1">
      <c r="A88" s="53" t="s">
        <v>28</v>
      </c>
      <c r="B88" s="54" t="s">
        <v>31</v>
      </c>
      <c r="C88" s="54" t="s">
        <v>21</v>
      </c>
      <c r="D88" s="55">
        <v>38200</v>
      </c>
      <c r="E88" s="14">
        <v>709.33500000000004</v>
      </c>
      <c r="F88" s="56">
        <v>2.282</v>
      </c>
      <c r="G88" s="14">
        <v>580.41099999999994</v>
      </c>
      <c r="H88" s="56">
        <v>1.744</v>
      </c>
      <c r="I88" s="14">
        <v>419.24299999999999</v>
      </c>
      <c r="J88" s="56">
        <v>1.891</v>
      </c>
      <c r="K88" s="14">
        <v>188.358</v>
      </c>
      <c r="L88" s="56">
        <v>2.3180000000000001</v>
      </c>
      <c r="M88" s="14">
        <v>229.10900000000001</v>
      </c>
      <c r="N88" s="56">
        <v>2.2690000000000001</v>
      </c>
      <c r="O88" s="14">
        <v>53.298999999999999</v>
      </c>
      <c r="P88" s="56">
        <v>3.4060000000000001</v>
      </c>
      <c r="Q88" s="14">
        <v>13.371</v>
      </c>
      <c r="R88" s="56">
        <v>14.336</v>
      </c>
      <c r="S88" s="14">
        <v>42.113999999999997</v>
      </c>
      <c r="T88" s="56">
        <v>4.3239999999999998</v>
      </c>
      <c r="U88" s="14">
        <v>2235.239</v>
      </c>
      <c r="V88" s="56">
        <v>0.97699999999999998</v>
      </c>
      <c r="W88" s="15"/>
      <c r="X88" s="15"/>
      <c r="Y88" s="15"/>
    </row>
    <row r="89" spans="1:25" ht="12.75" customHeight="1">
      <c r="A89" s="53" t="s">
        <v>28</v>
      </c>
      <c r="B89" s="54" t="s">
        <v>31</v>
      </c>
      <c r="C89" s="54" t="s">
        <v>21</v>
      </c>
      <c r="D89" s="55">
        <v>38565</v>
      </c>
      <c r="E89" s="14">
        <v>737.71600000000001</v>
      </c>
      <c r="F89" s="56">
        <v>1.7010000000000001</v>
      </c>
      <c r="G89" s="14">
        <v>591.65300000000002</v>
      </c>
      <c r="H89" s="56">
        <v>2.4239999999999999</v>
      </c>
      <c r="I89" s="14">
        <v>443.536</v>
      </c>
      <c r="J89" s="56">
        <v>2.048</v>
      </c>
      <c r="K89" s="14">
        <v>192.18100000000001</v>
      </c>
      <c r="L89" s="56">
        <v>2.5630000000000002</v>
      </c>
      <c r="M89" s="14">
        <v>239.79499999999999</v>
      </c>
      <c r="N89" s="56">
        <v>2.7330000000000001</v>
      </c>
      <c r="O89" s="14">
        <v>61.075000000000003</v>
      </c>
      <c r="P89" s="56">
        <v>3.137</v>
      </c>
      <c r="Q89" s="14">
        <v>13.371</v>
      </c>
      <c r="R89" s="56">
        <v>10.898</v>
      </c>
      <c r="S89" s="14">
        <v>44.399000000000001</v>
      </c>
      <c r="T89" s="56">
        <v>3.605</v>
      </c>
      <c r="U89" s="14">
        <v>2323.7269999999999</v>
      </c>
      <c r="V89" s="56">
        <v>0.94099999999999995</v>
      </c>
      <c r="W89" s="15"/>
      <c r="X89" s="15"/>
      <c r="Y89" s="15"/>
    </row>
    <row r="90" spans="1:25" ht="12.75" customHeight="1">
      <c r="A90" s="53" t="s">
        <v>28</v>
      </c>
      <c r="B90" s="54" t="s">
        <v>31</v>
      </c>
      <c r="C90" s="54" t="s">
        <v>21</v>
      </c>
      <c r="D90" s="55">
        <v>38930</v>
      </c>
      <c r="E90" s="14">
        <v>753.38599999999997</v>
      </c>
      <c r="F90" s="56">
        <v>2.6</v>
      </c>
      <c r="G90" s="14">
        <v>624.52200000000005</v>
      </c>
      <c r="H90" s="56">
        <v>1.573</v>
      </c>
      <c r="I90" s="14">
        <v>477.38400000000001</v>
      </c>
      <c r="J90" s="56">
        <v>2.5680000000000001</v>
      </c>
      <c r="K90" s="14">
        <v>204.06200000000001</v>
      </c>
      <c r="L90" s="56">
        <v>2.431</v>
      </c>
      <c r="M90" s="14">
        <v>250.28100000000001</v>
      </c>
      <c r="N90" s="56">
        <v>1.921</v>
      </c>
      <c r="O90" s="14">
        <v>59.691000000000003</v>
      </c>
      <c r="P90" s="56">
        <v>4.7750000000000004</v>
      </c>
      <c r="Q90" s="14">
        <v>12.295</v>
      </c>
      <c r="R90" s="56">
        <v>13.391999999999999</v>
      </c>
      <c r="S90" s="14">
        <v>42.904000000000003</v>
      </c>
      <c r="T90" s="56">
        <v>3.4</v>
      </c>
      <c r="U90" s="14">
        <v>2424.5250000000001</v>
      </c>
      <c r="V90" s="56">
        <v>0.95499999999999996</v>
      </c>
      <c r="W90" s="15"/>
      <c r="X90" s="15"/>
      <c r="Y90" s="15"/>
    </row>
    <row r="91" spans="1:25" ht="12.75" customHeight="1">
      <c r="A91" s="53" t="s">
        <v>28</v>
      </c>
      <c r="B91" s="54" t="s">
        <v>31</v>
      </c>
      <c r="C91" s="54" t="s">
        <v>21</v>
      </c>
      <c r="D91" s="55">
        <v>39295</v>
      </c>
      <c r="E91" s="14">
        <v>779.43299999999999</v>
      </c>
      <c r="F91" s="56">
        <v>2.419</v>
      </c>
      <c r="G91" s="14">
        <v>643.75</v>
      </c>
      <c r="H91" s="56">
        <v>1.7869999999999999</v>
      </c>
      <c r="I91" s="14">
        <v>468.34500000000003</v>
      </c>
      <c r="J91" s="56">
        <v>2.3210000000000002</v>
      </c>
      <c r="K91" s="14">
        <v>211.58500000000001</v>
      </c>
      <c r="L91" s="56">
        <v>1.708</v>
      </c>
      <c r="M91" s="14">
        <v>265.77800000000002</v>
      </c>
      <c r="N91" s="56">
        <v>2.6379999999999999</v>
      </c>
      <c r="O91" s="14">
        <v>61.604999999999997</v>
      </c>
      <c r="P91" s="56">
        <v>3.2370000000000001</v>
      </c>
      <c r="Q91" s="14">
        <v>14.907</v>
      </c>
      <c r="R91" s="56">
        <v>11.648999999999999</v>
      </c>
      <c r="S91" s="14">
        <v>42.691000000000003</v>
      </c>
      <c r="T91" s="56">
        <v>4.0170000000000003</v>
      </c>
      <c r="U91" s="14">
        <v>2488.0949999999998</v>
      </c>
      <c r="V91" s="56">
        <v>1.1180000000000001</v>
      </c>
      <c r="W91" s="15"/>
      <c r="X91" s="15"/>
      <c r="Y91" s="15"/>
    </row>
    <row r="92" spans="1:25" ht="12.75" customHeight="1">
      <c r="A92" s="53" t="s">
        <v>28</v>
      </c>
      <c r="B92" s="54" t="s">
        <v>31</v>
      </c>
      <c r="C92" s="54" t="s">
        <v>21</v>
      </c>
      <c r="D92" s="55">
        <v>39661</v>
      </c>
      <c r="E92" s="14">
        <v>784.85400000000004</v>
      </c>
      <c r="F92" s="56">
        <v>3.2360000000000002</v>
      </c>
      <c r="G92" s="14">
        <v>686.23099999999999</v>
      </c>
      <c r="H92" s="56">
        <v>1.95</v>
      </c>
      <c r="I92" s="14">
        <v>487.875</v>
      </c>
      <c r="J92" s="56">
        <v>2.2269999999999999</v>
      </c>
      <c r="K92" s="14">
        <v>201.68299999999999</v>
      </c>
      <c r="L92" s="56">
        <v>3.8450000000000002</v>
      </c>
      <c r="M92" s="14">
        <v>257.495</v>
      </c>
      <c r="N92" s="56">
        <v>3.6970000000000001</v>
      </c>
      <c r="O92" s="14">
        <v>63.758000000000003</v>
      </c>
      <c r="P92" s="56">
        <v>3.718</v>
      </c>
      <c r="Q92" s="14">
        <v>16.623999999999999</v>
      </c>
      <c r="R92" s="56">
        <v>13.323</v>
      </c>
      <c r="S92" s="14">
        <v>46.585999999999999</v>
      </c>
      <c r="T92" s="56">
        <v>5.3259999999999996</v>
      </c>
      <c r="U92" s="14">
        <v>2545.107</v>
      </c>
      <c r="V92" s="56">
        <v>1.2989999999999999</v>
      </c>
      <c r="W92" s="15"/>
      <c r="X92" s="15"/>
      <c r="Y92" s="15"/>
    </row>
    <row r="93" spans="1:25" ht="12.75" customHeight="1">
      <c r="A93" s="53" t="s">
        <v>28</v>
      </c>
      <c r="B93" s="54" t="s">
        <v>31</v>
      </c>
      <c r="C93" s="54" t="s">
        <v>21</v>
      </c>
      <c r="D93" s="55">
        <v>40026</v>
      </c>
      <c r="E93" s="14">
        <v>847.50599999999997</v>
      </c>
      <c r="F93" s="56">
        <v>2.855</v>
      </c>
      <c r="G93" s="14">
        <v>679.43600000000004</v>
      </c>
      <c r="H93" s="56">
        <v>3.0110000000000001</v>
      </c>
      <c r="I93" s="14">
        <v>510.488</v>
      </c>
      <c r="J93" s="56">
        <v>2.9510000000000001</v>
      </c>
      <c r="K93" s="14">
        <v>228.279</v>
      </c>
      <c r="L93" s="56">
        <v>3.3340000000000001</v>
      </c>
      <c r="M93" s="14">
        <v>281.17700000000002</v>
      </c>
      <c r="N93" s="56">
        <v>3.8570000000000002</v>
      </c>
      <c r="O93" s="14">
        <v>65.227000000000004</v>
      </c>
      <c r="P93" s="56">
        <v>5.032</v>
      </c>
      <c r="Q93" s="14">
        <v>17.216000000000001</v>
      </c>
      <c r="R93" s="56">
        <v>9.2520000000000007</v>
      </c>
      <c r="S93" s="14">
        <v>44.093000000000004</v>
      </c>
      <c r="T93" s="56">
        <v>5.7009999999999996</v>
      </c>
      <c r="U93" s="14">
        <v>2673.4209999999998</v>
      </c>
      <c r="V93" s="56">
        <v>1.159</v>
      </c>
      <c r="W93" s="15"/>
      <c r="X93" s="15"/>
      <c r="Y93" s="15"/>
    </row>
    <row r="94" spans="1:25" ht="12.75" customHeight="1">
      <c r="A94" s="53" t="s">
        <v>28</v>
      </c>
      <c r="B94" s="54" t="s">
        <v>31</v>
      </c>
      <c r="C94" s="54" t="s">
        <v>21</v>
      </c>
      <c r="D94" s="55">
        <v>40391</v>
      </c>
      <c r="E94" s="14">
        <v>811.41899999999998</v>
      </c>
      <c r="F94" s="56">
        <v>2.7909999999999999</v>
      </c>
      <c r="G94" s="14">
        <v>713.22299999999996</v>
      </c>
      <c r="H94" s="56">
        <v>2.2749999999999999</v>
      </c>
      <c r="I94" s="14">
        <v>542.928</v>
      </c>
      <c r="J94" s="56">
        <v>2.4500000000000002</v>
      </c>
      <c r="K94" s="14">
        <v>218.054</v>
      </c>
      <c r="L94" s="56">
        <v>2.5659999999999998</v>
      </c>
      <c r="M94" s="14">
        <v>292.00099999999998</v>
      </c>
      <c r="N94" s="56">
        <v>2.238</v>
      </c>
      <c r="O94" s="14">
        <v>71.231999999999999</v>
      </c>
      <c r="P94" s="56">
        <v>4.2480000000000002</v>
      </c>
      <c r="Q94" s="14">
        <v>18.827000000000002</v>
      </c>
      <c r="R94" s="56">
        <v>9.5980000000000008</v>
      </c>
      <c r="S94" s="14">
        <v>48.686</v>
      </c>
      <c r="T94" s="56">
        <v>5.694</v>
      </c>
      <c r="U94" s="14">
        <v>2716.37</v>
      </c>
      <c r="V94" s="56">
        <v>1.0049999999999999</v>
      </c>
      <c r="W94" s="15"/>
      <c r="X94" s="15"/>
      <c r="Y94" s="15"/>
    </row>
    <row r="95" spans="1:25" ht="12.75" customHeight="1">
      <c r="A95" s="53" t="s">
        <v>28</v>
      </c>
      <c r="B95" s="54" t="s">
        <v>31</v>
      </c>
      <c r="C95" s="54" t="s">
        <v>21</v>
      </c>
      <c r="D95" s="55">
        <v>40756</v>
      </c>
      <c r="E95" s="14">
        <v>884.91899999999998</v>
      </c>
      <c r="F95" s="56">
        <v>2.302</v>
      </c>
      <c r="G95" s="14">
        <v>722.34299999999996</v>
      </c>
      <c r="H95" s="56">
        <v>2.3730000000000002</v>
      </c>
      <c r="I95" s="14">
        <v>549.89200000000005</v>
      </c>
      <c r="J95" s="56">
        <v>2.67</v>
      </c>
      <c r="K95" s="14">
        <v>225.09100000000001</v>
      </c>
      <c r="L95" s="56">
        <v>2.7109999999999999</v>
      </c>
      <c r="M95" s="14">
        <v>303.46100000000001</v>
      </c>
      <c r="N95" s="56">
        <v>3.59</v>
      </c>
      <c r="O95" s="14">
        <v>70.7</v>
      </c>
      <c r="P95" s="56">
        <v>3.8319999999999999</v>
      </c>
      <c r="Q95" s="14">
        <v>18.484999999999999</v>
      </c>
      <c r="R95" s="56">
        <v>6.327</v>
      </c>
      <c r="S95" s="14">
        <v>48.003999999999998</v>
      </c>
      <c r="T95" s="56">
        <v>5.4870000000000001</v>
      </c>
      <c r="U95" s="14">
        <v>2822.8939999999998</v>
      </c>
      <c r="V95" s="56">
        <v>1.2270000000000001</v>
      </c>
      <c r="W95" s="15"/>
      <c r="X95" s="15"/>
      <c r="Y95" s="15"/>
    </row>
    <row r="96" spans="1:25" ht="12.75" customHeight="1">
      <c r="A96" s="53" t="s">
        <v>28</v>
      </c>
      <c r="B96" s="54" t="s">
        <v>31</v>
      </c>
      <c r="C96" s="54" t="s">
        <v>21</v>
      </c>
      <c r="D96" s="55">
        <v>41122</v>
      </c>
      <c r="E96" s="14">
        <v>887.34100000000001</v>
      </c>
      <c r="F96" s="56">
        <v>2.4980000000000002</v>
      </c>
      <c r="G96" s="14">
        <v>740</v>
      </c>
      <c r="H96" s="56">
        <v>1.6919999999999999</v>
      </c>
      <c r="I96" s="14">
        <v>539.61699999999996</v>
      </c>
      <c r="J96" s="56">
        <v>2.641</v>
      </c>
      <c r="K96" s="14">
        <v>234.02500000000001</v>
      </c>
      <c r="L96" s="56">
        <v>3.7090000000000001</v>
      </c>
      <c r="M96" s="14">
        <v>303.59500000000003</v>
      </c>
      <c r="N96" s="56">
        <v>2.738</v>
      </c>
      <c r="O96" s="14">
        <v>72.861999999999995</v>
      </c>
      <c r="P96" s="56">
        <v>3.254</v>
      </c>
      <c r="Q96" s="14">
        <v>18.696000000000002</v>
      </c>
      <c r="R96" s="56">
        <v>7.0579999999999998</v>
      </c>
      <c r="S96" s="14">
        <v>48.728999999999999</v>
      </c>
      <c r="T96" s="56">
        <v>6.4420000000000002</v>
      </c>
      <c r="U96" s="14">
        <v>2844.866</v>
      </c>
      <c r="V96" s="56">
        <v>1.046</v>
      </c>
      <c r="W96" s="15"/>
      <c r="X96" s="15"/>
      <c r="Y96" s="15"/>
    </row>
    <row r="97" spans="1:25" ht="12.75" customHeight="1">
      <c r="A97" s="53" t="s">
        <v>28</v>
      </c>
      <c r="B97" s="54" t="s">
        <v>31</v>
      </c>
      <c r="C97" s="54" t="s">
        <v>21</v>
      </c>
      <c r="D97" s="55">
        <v>41487</v>
      </c>
      <c r="E97" s="14">
        <v>923.24699999999996</v>
      </c>
      <c r="F97" s="56">
        <v>1.849</v>
      </c>
      <c r="G97" s="14">
        <v>790.76599999999996</v>
      </c>
      <c r="H97" s="56">
        <v>2.399</v>
      </c>
      <c r="I97" s="14">
        <v>567.91099999999994</v>
      </c>
      <c r="J97" s="56">
        <v>2.9910000000000001</v>
      </c>
      <c r="K97" s="14">
        <v>233.197</v>
      </c>
      <c r="L97" s="56">
        <v>2.431</v>
      </c>
      <c r="M97" s="14">
        <v>303.803</v>
      </c>
      <c r="N97" s="56">
        <v>3.2189999999999999</v>
      </c>
      <c r="O97" s="14">
        <v>69.66</v>
      </c>
      <c r="P97" s="56">
        <v>3.9180000000000001</v>
      </c>
      <c r="Q97" s="14">
        <v>22.181999999999999</v>
      </c>
      <c r="R97" s="56">
        <v>7.9569999999999999</v>
      </c>
      <c r="S97" s="14">
        <v>51.991999999999997</v>
      </c>
      <c r="T97" s="56">
        <v>5.7069999999999999</v>
      </c>
      <c r="U97" s="14">
        <v>2962.7570000000001</v>
      </c>
      <c r="V97" s="56">
        <v>1.1020000000000001</v>
      </c>
      <c r="W97" s="15"/>
      <c r="X97" s="15"/>
      <c r="Y97" s="15"/>
    </row>
    <row r="98" spans="1:25" ht="12.75" customHeight="1">
      <c r="A98" s="53" t="s">
        <v>28</v>
      </c>
      <c r="B98" s="54" t="s">
        <v>31</v>
      </c>
      <c r="C98" s="54" t="s">
        <v>21</v>
      </c>
      <c r="D98" s="55">
        <v>41852</v>
      </c>
      <c r="E98" s="14">
        <v>926.70600000000002</v>
      </c>
      <c r="F98" s="56">
        <v>2.0720000000000001</v>
      </c>
      <c r="G98" s="14">
        <v>787.95500000000004</v>
      </c>
      <c r="H98" s="56">
        <v>2.1030000000000002</v>
      </c>
      <c r="I98" s="14">
        <v>572.14200000000005</v>
      </c>
      <c r="J98" s="56">
        <v>2.9289999999999998</v>
      </c>
      <c r="K98" s="14">
        <v>225.327</v>
      </c>
      <c r="L98" s="56">
        <v>2.5840000000000001</v>
      </c>
      <c r="M98" s="14">
        <v>316.93700000000001</v>
      </c>
      <c r="N98" s="56">
        <v>3.0739999999999998</v>
      </c>
      <c r="O98" s="14">
        <v>72.442999999999998</v>
      </c>
      <c r="P98" s="56">
        <v>3.5419999999999998</v>
      </c>
      <c r="Q98" s="14">
        <v>15.19</v>
      </c>
      <c r="R98" s="56">
        <v>8.34</v>
      </c>
      <c r="S98" s="14">
        <v>49.411000000000001</v>
      </c>
      <c r="T98" s="56">
        <v>3.7490000000000001</v>
      </c>
      <c r="U98" s="14">
        <v>2966.1109999999999</v>
      </c>
      <c r="V98" s="56">
        <v>0.99299999999999999</v>
      </c>
      <c r="W98" s="15"/>
      <c r="X98" s="15"/>
      <c r="Y98" s="15"/>
    </row>
    <row r="99" spans="1:25" ht="12.75" customHeight="1">
      <c r="A99" s="53" t="s">
        <v>28</v>
      </c>
      <c r="B99" s="54" t="s">
        <v>31</v>
      </c>
      <c r="C99" s="54" t="s">
        <v>21</v>
      </c>
      <c r="D99" s="55">
        <v>42583</v>
      </c>
      <c r="E99" s="14">
        <v>1001.418</v>
      </c>
      <c r="F99" s="56">
        <v>2.0840000000000001</v>
      </c>
      <c r="G99" s="14">
        <v>864.28899999999999</v>
      </c>
      <c r="H99" s="56">
        <v>2.4260000000000002</v>
      </c>
      <c r="I99" s="14">
        <v>584.37</v>
      </c>
      <c r="J99" s="56">
        <v>2.734</v>
      </c>
      <c r="K99" s="14">
        <v>244.399</v>
      </c>
      <c r="L99" s="56">
        <v>2.4590000000000001</v>
      </c>
      <c r="M99" s="14">
        <v>350.57</v>
      </c>
      <c r="N99" s="56">
        <v>3.5550000000000002</v>
      </c>
      <c r="O99" s="14">
        <v>72.343000000000004</v>
      </c>
      <c r="P99" s="56">
        <v>3.8809999999999998</v>
      </c>
      <c r="Q99" s="14">
        <v>18.148</v>
      </c>
      <c r="R99" s="56">
        <v>10.574</v>
      </c>
      <c r="S99" s="14">
        <v>50.765999999999998</v>
      </c>
      <c r="T99" s="56">
        <v>5.32</v>
      </c>
      <c r="U99" s="14">
        <v>3186.3020000000001</v>
      </c>
      <c r="V99" s="56">
        <v>1.2230000000000001</v>
      </c>
      <c r="W99" s="15"/>
      <c r="X99" s="15"/>
      <c r="Y99" s="15"/>
    </row>
    <row r="100" spans="1:25" ht="12.75" customHeight="1">
      <c r="A100" s="53" t="s">
        <v>28</v>
      </c>
      <c r="B100" s="54" t="s">
        <v>31</v>
      </c>
      <c r="C100" s="54" t="s">
        <v>21</v>
      </c>
      <c r="D100" s="55">
        <v>43313</v>
      </c>
      <c r="E100" s="14">
        <v>1035.2249999999999</v>
      </c>
      <c r="F100" s="56">
        <v>2.0819999999999999</v>
      </c>
      <c r="G100" s="14">
        <v>876.78599999999994</v>
      </c>
      <c r="H100" s="56">
        <v>2.3359999999999999</v>
      </c>
      <c r="I100" s="14">
        <v>647.35299999999995</v>
      </c>
      <c r="J100" s="56">
        <v>2.6819999999999999</v>
      </c>
      <c r="K100" s="14">
        <v>253.89</v>
      </c>
      <c r="L100" s="56">
        <v>2.294</v>
      </c>
      <c r="M100" s="14">
        <v>349.61900000000003</v>
      </c>
      <c r="N100" s="56">
        <v>2.7</v>
      </c>
      <c r="O100" s="14">
        <v>82.003</v>
      </c>
      <c r="P100" s="56">
        <v>2.7530000000000001</v>
      </c>
      <c r="Q100" s="14">
        <v>17.658000000000001</v>
      </c>
      <c r="R100" s="56">
        <v>6.98</v>
      </c>
      <c r="S100" s="14">
        <v>57.423000000000002</v>
      </c>
      <c r="T100" s="56">
        <v>5.0339999999999998</v>
      </c>
      <c r="U100" s="14">
        <v>3319.9560000000001</v>
      </c>
      <c r="V100" s="56">
        <v>1.2250000000000001</v>
      </c>
      <c r="W100" s="15"/>
      <c r="X100" s="15"/>
      <c r="Y100" s="15"/>
    </row>
    <row r="101" spans="1:25" ht="12.75" customHeight="1">
      <c r="A101" s="53" t="s">
        <v>28</v>
      </c>
      <c r="B101" s="54" t="s">
        <v>31</v>
      </c>
      <c r="C101" s="54" t="s">
        <v>21</v>
      </c>
      <c r="D101" s="55">
        <v>44044</v>
      </c>
      <c r="E101" s="14">
        <v>1003.047</v>
      </c>
      <c r="F101" s="56">
        <v>2.0329999999999999</v>
      </c>
      <c r="G101" s="14">
        <v>875.57799999999997</v>
      </c>
      <c r="H101" s="56">
        <v>2.1859999999999999</v>
      </c>
      <c r="I101" s="14">
        <v>668.74099999999999</v>
      </c>
      <c r="J101" s="56">
        <v>2.71</v>
      </c>
      <c r="K101" s="14">
        <v>242.18299999999999</v>
      </c>
      <c r="L101" s="56">
        <v>2.677</v>
      </c>
      <c r="M101" s="14">
        <v>373.57</v>
      </c>
      <c r="N101" s="56">
        <v>2.8809999999999998</v>
      </c>
      <c r="O101" s="14">
        <v>89.853999999999999</v>
      </c>
      <c r="P101" s="56">
        <v>3.1779999999999999</v>
      </c>
      <c r="Q101" s="14">
        <v>23.324999999999999</v>
      </c>
      <c r="R101" s="56">
        <v>5.7830000000000004</v>
      </c>
      <c r="S101" s="14">
        <v>54.936999999999998</v>
      </c>
      <c r="T101" s="56">
        <v>4.7210000000000001</v>
      </c>
      <c r="U101" s="14">
        <v>3331.2370000000001</v>
      </c>
      <c r="V101" s="56">
        <v>0.98599999999999999</v>
      </c>
      <c r="W101" s="15"/>
      <c r="X101" s="15"/>
      <c r="Y101" s="15"/>
    </row>
    <row r="102" spans="1:25" ht="12.75" customHeight="1">
      <c r="A102" s="53" t="s">
        <v>28</v>
      </c>
      <c r="B102" s="54" t="s">
        <v>31</v>
      </c>
      <c r="C102" s="54" t="s">
        <v>21</v>
      </c>
      <c r="D102" s="55">
        <v>44774</v>
      </c>
      <c r="E102" s="14">
        <v>1051.075</v>
      </c>
      <c r="F102" s="56">
        <v>2.069</v>
      </c>
      <c r="G102" s="14">
        <v>907.45500000000004</v>
      </c>
      <c r="H102" s="56">
        <v>2.387</v>
      </c>
      <c r="I102" s="14">
        <v>717.96299999999997</v>
      </c>
      <c r="J102" s="56">
        <v>2.5310000000000001</v>
      </c>
      <c r="K102" s="14">
        <v>261.428</v>
      </c>
      <c r="L102" s="56">
        <v>2.8210000000000002</v>
      </c>
      <c r="M102" s="14">
        <v>385.173</v>
      </c>
      <c r="N102" s="56">
        <v>3.1579999999999999</v>
      </c>
      <c r="O102" s="14">
        <v>89.034000000000006</v>
      </c>
      <c r="P102" s="56">
        <v>2.589</v>
      </c>
      <c r="Q102" s="14">
        <v>21.585000000000001</v>
      </c>
      <c r="R102" s="56">
        <v>5.2720000000000002</v>
      </c>
      <c r="S102" s="14">
        <v>53.872</v>
      </c>
      <c r="T102" s="56">
        <v>5.7839999999999998</v>
      </c>
      <c r="U102" s="14">
        <v>3487.5839999999998</v>
      </c>
      <c r="V102" s="56">
        <v>1.089</v>
      </c>
      <c r="W102" s="15"/>
      <c r="X102" s="15"/>
      <c r="Y102" s="15"/>
    </row>
    <row r="103" spans="1:25" ht="12.75" customHeight="1">
      <c r="A103" s="57" t="s">
        <v>28</v>
      </c>
      <c r="B103" s="58" t="s">
        <v>31</v>
      </c>
      <c r="C103" s="58" t="s">
        <v>21</v>
      </c>
      <c r="D103" s="59">
        <v>45505</v>
      </c>
      <c r="E103" s="16">
        <v>1156.9290000000001</v>
      </c>
      <c r="F103" s="60">
        <v>1.944</v>
      </c>
      <c r="G103" s="16">
        <v>1021.932</v>
      </c>
      <c r="H103" s="60">
        <v>1.554</v>
      </c>
      <c r="I103" s="16">
        <v>783.19200000000001</v>
      </c>
      <c r="J103" s="60">
        <v>2.72</v>
      </c>
      <c r="K103" s="16">
        <v>276.84199999999998</v>
      </c>
      <c r="L103" s="60">
        <v>3.089</v>
      </c>
      <c r="M103" s="16">
        <v>419.50599999999997</v>
      </c>
      <c r="N103" s="60">
        <v>2.8940000000000001</v>
      </c>
      <c r="O103" s="16">
        <v>87.286000000000001</v>
      </c>
      <c r="P103" s="60">
        <v>3.7149999999999999</v>
      </c>
      <c r="Q103" s="16">
        <v>21.532</v>
      </c>
      <c r="R103" s="60">
        <v>5.0439999999999996</v>
      </c>
      <c r="S103" s="16">
        <v>57.475000000000001</v>
      </c>
      <c r="T103" s="60">
        <v>3.5649999999999999</v>
      </c>
      <c r="U103" s="16">
        <v>3824.6950000000002</v>
      </c>
      <c r="V103" s="60">
        <v>0.79100000000000004</v>
      </c>
      <c r="W103" s="15"/>
      <c r="X103" s="15"/>
      <c r="Y103" s="15"/>
    </row>
    <row r="104" spans="1:25" ht="12.75" customHeight="1">
      <c r="A104" s="53" t="s">
        <v>28</v>
      </c>
      <c r="B104" s="54" t="s">
        <v>21</v>
      </c>
      <c r="C104" s="54" t="s">
        <v>42</v>
      </c>
      <c r="D104" s="55">
        <v>38200</v>
      </c>
      <c r="E104" s="14">
        <v>653.60699999999997</v>
      </c>
      <c r="F104" s="56">
        <v>3.2839999999999998</v>
      </c>
      <c r="G104" s="14">
        <v>442.37099999999998</v>
      </c>
      <c r="H104" s="56">
        <v>3.8780000000000001</v>
      </c>
      <c r="I104" s="14">
        <v>335.601</v>
      </c>
      <c r="J104" s="56">
        <v>2.4260000000000002</v>
      </c>
      <c r="K104" s="14">
        <v>135.68700000000001</v>
      </c>
      <c r="L104" s="56">
        <v>3.504</v>
      </c>
      <c r="M104" s="14">
        <v>140.577</v>
      </c>
      <c r="N104" s="56">
        <v>4.226</v>
      </c>
      <c r="O104" s="14">
        <v>54.625</v>
      </c>
      <c r="P104" s="56">
        <v>4.2210000000000001</v>
      </c>
      <c r="Q104" s="14">
        <v>17.463000000000001</v>
      </c>
      <c r="R104" s="56">
        <v>12.006</v>
      </c>
      <c r="S104" s="14">
        <v>34.481000000000002</v>
      </c>
      <c r="T104" s="56">
        <v>5.8920000000000003</v>
      </c>
      <c r="U104" s="14">
        <v>1814.412</v>
      </c>
      <c r="V104" s="56">
        <v>1.391</v>
      </c>
      <c r="W104" s="15"/>
      <c r="X104" s="15"/>
      <c r="Y104" s="15"/>
    </row>
    <row r="105" spans="1:25" ht="12.75" customHeight="1">
      <c r="A105" s="53" t="s">
        <v>28</v>
      </c>
      <c r="B105" s="54" t="s">
        <v>21</v>
      </c>
      <c r="C105" s="54" t="s">
        <v>42</v>
      </c>
      <c r="D105" s="55">
        <v>38565</v>
      </c>
      <c r="E105" s="14">
        <v>642.63800000000003</v>
      </c>
      <c r="F105" s="56">
        <v>3.7589999999999999</v>
      </c>
      <c r="G105" s="14">
        <v>453.24099999999999</v>
      </c>
      <c r="H105" s="56">
        <v>3.0049999999999999</v>
      </c>
      <c r="I105" s="14">
        <v>371.60599999999999</v>
      </c>
      <c r="J105" s="56">
        <v>4.2329999999999997</v>
      </c>
      <c r="K105" s="14">
        <v>147.96799999999999</v>
      </c>
      <c r="L105" s="56">
        <v>3.8130000000000002</v>
      </c>
      <c r="M105" s="14">
        <v>158.64699999999999</v>
      </c>
      <c r="N105" s="56">
        <v>3.855</v>
      </c>
      <c r="O105" s="14">
        <v>48.792999999999999</v>
      </c>
      <c r="P105" s="56">
        <v>4.673</v>
      </c>
      <c r="Q105" s="14">
        <v>12.968</v>
      </c>
      <c r="R105" s="56">
        <v>11.637</v>
      </c>
      <c r="S105" s="14">
        <v>34.741999999999997</v>
      </c>
      <c r="T105" s="56">
        <v>4.133</v>
      </c>
      <c r="U105" s="14">
        <v>1870.604</v>
      </c>
      <c r="V105" s="56">
        <v>1.4370000000000001</v>
      </c>
      <c r="W105" s="15"/>
      <c r="X105" s="15"/>
      <c r="Y105" s="15"/>
    </row>
    <row r="106" spans="1:25" ht="12.75" customHeight="1">
      <c r="A106" s="53" t="s">
        <v>28</v>
      </c>
      <c r="B106" s="54" t="s">
        <v>21</v>
      </c>
      <c r="C106" s="54" t="s">
        <v>42</v>
      </c>
      <c r="D106" s="55">
        <v>38930</v>
      </c>
      <c r="E106" s="14">
        <v>596.77</v>
      </c>
      <c r="F106" s="56">
        <v>2.5030000000000001</v>
      </c>
      <c r="G106" s="14">
        <v>425.36900000000003</v>
      </c>
      <c r="H106" s="56">
        <v>3.2650000000000001</v>
      </c>
      <c r="I106" s="14">
        <v>357.80200000000002</v>
      </c>
      <c r="J106" s="56">
        <v>3.2410000000000001</v>
      </c>
      <c r="K106" s="14">
        <v>140.27799999999999</v>
      </c>
      <c r="L106" s="56">
        <v>5.8860000000000001</v>
      </c>
      <c r="M106" s="14">
        <v>142.78</v>
      </c>
      <c r="N106" s="56">
        <v>5.2779999999999996</v>
      </c>
      <c r="O106" s="14">
        <v>50.765000000000001</v>
      </c>
      <c r="P106" s="56">
        <v>4.5620000000000003</v>
      </c>
      <c r="Q106" s="14">
        <v>14.590999999999999</v>
      </c>
      <c r="R106" s="56">
        <v>12.694000000000001</v>
      </c>
      <c r="S106" s="14">
        <v>31.266999999999999</v>
      </c>
      <c r="T106" s="56">
        <v>5.16</v>
      </c>
      <c r="U106" s="14">
        <v>1759.6220000000001</v>
      </c>
      <c r="V106" s="56">
        <v>1.762</v>
      </c>
      <c r="W106" s="15"/>
      <c r="X106" s="15"/>
      <c r="Y106" s="15"/>
    </row>
    <row r="107" spans="1:25" ht="12.75" customHeight="1">
      <c r="A107" s="53" t="s">
        <v>28</v>
      </c>
      <c r="B107" s="54" t="s">
        <v>21</v>
      </c>
      <c r="C107" s="54" t="s">
        <v>42</v>
      </c>
      <c r="D107" s="55">
        <v>39295</v>
      </c>
      <c r="E107" s="14">
        <v>552.33500000000004</v>
      </c>
      <c r="F107" s="56">
        <v>3.0470000000000002</v>
      </c>
      <c r="G107" s="14">
        <v>433.86599999999999</v>
      </c>
      <c r="H107" s="56">
        <v>3.1480000000000001</v>
      </c>
      <c r="I107" s="14">
        <v>322.428</v>
      </c>
      <c r="J107" s="56">
        <v>5.0709999999999997</v>
      </c>
      <c r="K107" s="14">
        <v>138.88499999999999</v>
      </c>
      <c r="L107" s="56">
        <v>5.109</v>
      </c>
      <c r="M107" s="14">
        <v>145.85599999999999</v>
      </c>
      <c r="N107" s="56">
        <v>4.9359999999999999</v>
      </c>
      <c r="O107" s="14">
        <v>46.801000000000002</v>
      </c>
      <c r="P107" s="56">
        <v>3.7989999999999999</v>
      </c>
      <c r="Q107" s="14">
        <v>12.731</v>
      </c>
      <c r="R107" s="56">
        <v>15.334</v>
      </c>
      <c r="S107" s="14">
        <v>26.829000000000001</v>
      </c>
      <c r="T107" s="56">
        <v>8.202</v>
      </c>
      <c r="U107" s="14">
        <v>1679.731</v>
      </c>
      <c r="V107" s="56">
        <v>1.589</v>
      </c>
      <c r="W107" s="15"/>
      <c r="X107" s="15"/>
      <c r="Y107" s="15"/>
    </row>
    <row r="108" spans="1:25" ht="12.75" customHeight="1">
      <c r="A108" s="53" t="s">
        <v>28</v>
      </c>
      <c r="B108" s="54" t="s">
        <v>21</v>
      </c>
      <c r="C108" s="54" t="s">
        <v>42</v>
      </c>
      <c r="D108" s="55">
        <v>39661</v>
      </c>
      <c r="E108" s="14">
        <v>608.35799999999995</v>
      </c>
      <c r="F108" s="56">
        <v>2.7469999999999999</v>
      </c>
      <c r="G108" s="14">
        <v>444.84199999999998</v>
      </c>
      <c r="H108" s="56">
        <v>3.9470000000000001</v>
      </c>
      <c r="I108" s="14">
        <v>308.238</v>
      </c>
      <c r="J108" s="56">
        <v>4.0880000000000001</v>
      </c>
      <c r="K108" s="14">
        <v>129.66</v>
      </c>
      <c r="L108" s="56">
        <v>5.907</v>
      </c>
      <c r="M108" s="14">
        <v>140.57400000000001</v>
      </c>
      <c r="N108" s="56">
        <v>6.3369999999999997</v>
      </c>
      <c r="O108" s="14">
        <v>52.021999999999998</v>
      </c>
      <c r="P108" s="56">
        <v>4.8550000000000004</v>
      </c>
      <c r="Q108" s="14">
        <v>15.398</v>
      </c>
      <c r="R108" s="56">
        <v>10.281000000000001</v>
      </c>
      <c r="S108" s="14">
        <v>28.956</v>
      </c>
      <c r="T108" s="56">
        <v>8.0039999999999996</v>
      </c>
      <c r="U108" s="14">
        <v>1728.048</v>
      </c>
      <c r="V108" s="56">
        <v>1.3859999999999999</v>
      </c>
      <c r="W108" s="15"/>
      <c r="X108" s="15"/>
      <c r="Y108" s="15"/>
    </row>
    <row r="109" spans="1:25" ht="12.75" customHeight="1">
      <c r="A109" s="53" t="s">
        <v>28</v>
      </c>
      <c r="B109" s="54" t="s">
        <v>21</v>
      </c>
      <c r="C109" s="54" t="s">
        <v>42</v>
      </c>
      <c r="D109" s="55">
        <v>40026</v>
      </c>
      <c r="E109" s="14">
        <v>619.86500000000001</v>
      </c>
      <c r="F109" s="56">
        <v>3.754</v>
      </c>
      <c r="G109" s="14">
        <v>439.31099999999998</v>
      </c>
      <c r="H109" s="56">
        <v>3.9870000000000001</v>
      </c>
      <c r="I109" s="14">
        <v>363.34</v>
      </c>
      <c r="J109" s="56">
        <v>4.3630000000000004</v>
      </c>
      <c r="K109" s="14">
        <v>138.85499999999999</v>
      </c>
      <c r="L109" s="56">
        <v>4.9829999999999997</v>
      </c>
      <c r="M109" s="14">
        <v>172.803</v>
      </c>
      <c r="N109" s="56">
        <v>5.5640000000000001</v>
      </c>
      <c r="O109" s="14">
        <v>51.759</v>
      </c>
      <c r="P109" s="56">
        <v>6.8090000000000002</v>
      </c>
      <c r="Q109" s="14">
        <v>18.48</v>
      </c>
      <c r="R109" s="56">
        <v>11.542999999999999</v>
      </c>
      <c r="S109" s="14">
        <v>24.039000000000001</v>
      </c>
      <c r="T109" s="56">
        <v>9.8840000000000003</v>
      </c>
      <c r="U109" s="14">
        <v>1828.451</v>
      </c>
      <c r="V109" s="56">
        <v>2.09</v>
      </c>
      <c r="W109" s="15"/>
      <c r="X109" s="15"/>
      <c r="Y109" s="15"/>
    </row>
    <row r="110" spans="1:25" ht="12.75" customHeight="1">
      <c r="A110" s="53" t="s">
        <v>28</v>
      </c>
      <c r="B110" s="54" t="s">
        <v>21</v>
      </c>
      <c r="C110" s="54" t="s">
        <v>42</v>
      </c>
      <c r="D110" s="55">
        <v>40391</v>
      </c>
      <c r="E110" s="14">
        <v>542.16700000000003</v>
      </c>
      <c r="F110" s="56">
        <v>3.347</v>
      </c>
      <c r="G110" s="14">
        <v>437.28199999999998</v>
      </c>
      <c r="H110" s="56">
        <v>3.9780000000000002</v>
      </c>
      <c r="I110" s="14">
        <v>363.68900000000002</v>
      </c>
      <c r="J110" s="56">
        <v>4.4470000000000001</v>
      </c>
      <c r="K110" s="14">
        <v>134.529</v>
      </c>
      <c r="L110" s="56">
        <v>3.9489999999999998</v>
      </c>
      <c r="M110" s="14">
        <v>173.553</v>
      </c>
      <c r="N110" s="56">
        <v>5.9320000000000004</v>
      </c>
      <c r="O110" s="14">
        <v>48.648000000000003</v>
      </c>
      <c r="P110" s="56">
        <v>5.8570000000000002</v>
      </c>
      <c r="Q110" s="14">
        <v>14.836</v>
      </c>
      <c r="R110" s="56">
        <v>9.8469999999999995</v>
      </c>
      <c r="S110" s="14">
        <v>29.542000000000002</v>
      </c>
      <c r="T110" s="56">
        <v>6.3289999999999997</v>
      </c>
      <c r="U110" s="14">
        <v>1744.2470000000001</v>
      </c>
      <c r="V110" s="56">
        <v>2.0710000000000002</v>
      </c>
      <c r="W110" s="15"/>
      <c r="X110" s="15"/>
      <c r="Y110" s="15"/>
    </row>
    <row r="111" spans="1:25" ht="12.75" customHeight="1">
      <c r="A111" s="53" t="s">
        <v>28</v>
      </c>
      <c r="B111" s="54" t="s">
        <v>21</v>
      </c>
      <c r="C111" s="54" t="s">
        <v>42</v>
      </c>
      <c r="D111" s="55">
        <v>40756</v>
      </c>
      <c r="E111" s="14">
        <v>572.08900000000006</v>
      </c>
      <c r="F111" s="56">
        <v>2.92</v>
      </c>
      <c r="G111" s="14">
        <v>454.40899999999999</v>
      </c>
      <c r="H111" s="56">
        <v>4.1580000000000004</v>
      </c>
      <c r="I111" s="14">
        <v>361.67899999999997</v>
      </c>
      <c r="J111" s="56">
        <v>4.2530000000000001</v>
      </c>
      <c r="K111" s="14">
        <v>134.869</v>
      </c>
      <c r="L111" s="56">
        <v>4.8620000000000001</v>
      </c>
      <c r="M111" s="14">
        <v>177.161</v>
      </c>
      <c r="N111" s="56">
        <v>4.5750000000000002</v>
      </c>
      <c r="O111" s="14">
        <v>51.718000000000004</v>
      </c>
      <c r="P111" s="56">
        <v>5.0990000000000002</v>
      </c>
      <c r="Q111" s="14">
        <v>15.845000000000001</v>
      </c>
      <c r="R111" s="56">
        <v>9.8559999999999999</v>
      </c>
      <c r="S111" s="14">
        <v>26.914999999999999</v>
      </c>
      <c r="T111" s="56">
        <v>8.8930000000000007</v>
      </c>
      <c r="U111" s="14">
        <v>1794.6849999999999</v>
      </c>
      <c r="V111" s="56">
        <v>1.6859999999999999</v>
      </c>
      <c r="W111" s="15"/>
      <c r="X111" s="15"/>
      <c r="Y111" s="15"/>
    </row>
    <row r="112" spans="1:25" ht="12.75" customHeight="1">
      <c r="A112" s="53" t="s">
        <v>28</v>
      </c>
      <c r="B112" s="54" t="s">
        <v>21</v>
      </c>
      <c r="C112" s="54" t="s">
        <v>42</v>
      </c>
      <c r="D112" s="55">
        <v>41122</v>
      </c>
      <c r="E112" s="14">
        <v>587.62599999999998</v>
      </c>
      <c r="F112" s="56">
        <v>3.4830000000000001</v>
      </c>
      <c r="G112" s="14">
        <v>463.5</v>
      </c>
      <c r="H112" s="56">
        <v>2.7469999999999999</v>
      </c>
      <c r="I112" s="14">
        <v>355.185</v>
      </c>
      <c r="J112" s="56">
        <v>4.1459999999999999</v>
      </c>
      <c r="K112" s="14">
        <v>140.00899999999999</v>
      </c>
      <c r="L112" s="56">
        <v>5.5220000000000002</v>
      </c>
      <c r="M112" s="14">
        <v>166.99</v>
      </c>
      <c r="N112" s="56">
        <v>5.2460000000000004</v>
      </c>
      <c r="O112" s="14">
        <v>52.12</v>
      </c>
      <c r="P112" s="56">
        <v>6.0279999999999996</v>
      </c>
      <c r="Q112" s="14">
        <v>17.109000000000002</v>
      </c>
      <c r="R112" s="56">
        <v>7.5819999999999999</v>
      </c>
      <c r="S112" s="14">
        <v>29.393999999999998</v>
      </c>
      <c r="T112" s="56">
        <v>8.4109999999999996</v>
      </c>
      <c r="U112" s="14">
        <v>1811.933</v>
      </c>
      <c r="V112" s="56">
        <v>1.3740000000000001</v>
      </c>
      <c r="W112" s="15"/>
      <c r="X112" s="15"/>
      <c r="Y112" s="15"/>
    </row>
    <row r="113" spans="1:25" ht="12.75" customHeight="1">
      <c r="A113" s="53" t="s">
        <v>28</v>
      </c>
      <c r="B113" s="54" t="s">
        <v>21</v>
      </c>
      <c r="C113" s="54" t="s">
        <v>42</v>
      </c>
      <c r="D113" s="55">
        <v>41487</v>
      </c>
      <c r="E113" s="14">
        <v>549.577</v>
      </c>
      <c r="F113" s="56">
        <v>3.5030000000000001</v>
      </c>
      <c r="G113" s="14">
        <v>422.23200000000003</v>
      </c>
      <c r="H113" s="56">
        <v>3.8540000000000001</v>
      </c>
      <c r="I113" s="14">
        <v>353.64</v>
      </c>
      <c r="J113" s="56">
        <v>4.306</v>
      </c>
      <c r="K113" s="14">
        <v>127.961</v>
      </c>
      <c r="L113" s="56">
        <v>4.6260000000000003</v>
      </c>
      <c r="M113" s="14">
        <v>158.697</v>
      </c>
      <c r="N113" s="56">
        <v>5.9009999999999998</v>
      </c>
      <c r="O113" s="14">
        <v>48.661999999999999</v>
      </c>
      <c r="P113" s="56">
        <v>5.4610000000000003</v>
      </c>
      <c r="Q113" s="14">
        <v>20.98</v>
      </c>
      <c r="R113" s="56">
        <v>6.2110000000000003</v>
      </c>
      <c r="S113" s="14">
        <v>30.401</v>
      </c>
      <c r="T113" s="56">
        <v>9.4320000000000004</v>
      </c>
      <c r="U113" s="14">
        <v>1712.15</v>
      </c>
      <c r="V113" s="56">
        <v>1.4590000000000001</v>
      </c>
      <c r="W113" s="15"/>
      <c r="X113" s="15"/>
      <c r="Y113" s="15"/>
    </row>
    <row r="114" spans="1:25" ht="12.75" customHeight="1">
      <c r="A114" s="53" t="s">
        <v>28</v>
      </c>
      <c r="B114" s="54" t="s">
        <v>21</v>
      </c>
      <c r="C114" s="54" t="s">
        <v>42</v>
      </c>
      <c r="D114" s="55">
        <v>41852</v>
      </c>
      <c r="E114" s="14">
        <v>493.21699999999998</v>
      </c>
      <c r="F114" s="56">
        <v>4.43</v>
      </c>
      <c r="G114" s="14">
        <v>385.65800000000002</v>
      </c>
      <c r="H114" s="56">
        <v>3.1259999999999999</v>
      </c>
      <c r="I114" s="14">
        <v>289.52300000000002</v>
      </c>
      <c r="J114" s="56">
        <v>5.1449999999999996</v>
      </c>
      <c r="K114" s="14">
        <v>110.99</v>
      </c>
      <c r="L114" s="56">
        <v>5.9279999999999999</v>
      </c>
      <c r="M114" s="14">
        <v>145.548</v>
      </c>
      <c r="N114" s="56">
        <v>5.19</v>
      </c>
      <c r="O114" s="14">
        <v>49.695999999999998</v>
      </c>
      <c r="P114" s="56">
        <v>5.3860000000000001</v>
      </c>
      <c r="Q114" s="14">
        <v>17.869</v>
      </c>
      <c r="R114" s="56">
        <v>9.1539999999999999</v>
      </c>
      <c r="S114" s="14">
        <v>31.945</v>
      </c>
      <c r="T114" s="56">
        <v>7.1230000000000002</v>
      </c>
      <c r="U114" s="14">
        <v>1524.4459999999999</v>
      </c>
      <c r="V114" s="56">
        <v>1.9890000000000001</v>
      </c>
      <c r="W114" s="15"/>
      <c r="X114" s="15"/>
      <c r="Y114" s="15"/>
    </row>
    <row r="115" spans="1:25" ht="12.75" customHeight="1">
      <c r="A115" s="53" t="s">
        <v>28</v>
      </c>
      <c r="B115" s="54" t="s">
        <v>21</v>
      </c>
      <c r="C115" s="54" t="s">
        <v>42</v>
      </c>
      <c r="D115" s="55">
        <v>42583</v>
      </c>
      <c r="E115" s="14">
        <v>527.19200000000001</v>
      </c>
      <c r="F115" s="56">
        <v>4.1550000000000002</v>
      </c>
      <c r="G115" s="14">
        <v>383.72399999999999</v>
      </c>
      <c r="H115" s="56">
        <v>4.444</v>
      </c>
      <c r="I115" s="14">
        <v>289.88900000000001</v>
      </c>
      <c r="J115" s="56">
        <v>5.4039999999999999</v>
      </c>
      <c r="K115" s="14">
        <v>113.34699999999999</v>
      </c>
      <c r="L115" s="56">
        <v>5.85</v>
      </c>
      <c r="M115" s="14">
        <v>133.941</v>
      </c>
      <c r="N115" s="56">
        <v>4.7080000000000002</v>
      </c>
      <c r="O115" s="14">
        <v>43.734999999999999</v>
      </c>
      <c r="P115" s="56">
        <v>6.1639999999999997</v>
      </c>
      <c r="Q115" s="14">
        <v>15.81</v>
      </c>
      <c r="R115" s="56">
        <v>12.772</v>
      </c>
      <c r="S115" s="14">
        <v>25.010999999999999</v>
      </c>
      <c r="T115" s="56">
        <v>8.9179999999999993</v>
      </c>
      <c r="U115" s="14">
        <v>1532.6479999999999</v>
      </c>
      <c r="V115" s="56">
        <v>1.752</v>
      </c>
      <c r="W115" s="15"/>
      <c r="X115" s="15"/>
      <c r="Y115" s="15"/>
    </row>
    <row r="116" spans="1:25" ht="12.75" customHeight="1">
      <c r="A116" s="53" t="s">
        <v>28</v>
      </c>
      <c r="B116" s="54" t="s">
        <v>21</v>
      </c>
      <c r="C116" s="54" t="s">
        <v>42</v>
      </c>
      <c r="D116" s="55">
        <v>43313</v>
      </c>
      <c r="E116" s="14">
        <v>472.33600000000001</v>
      </c>
      <c r="F116" s="56">
        <v>3.7919999999999998</v>
      </c>
      <c r="G116" s="14">
        <v>414.21699999999998</v>
      </c>
      <c r="H116" s="56">
        <v>4.5129999999999999</v>
      </c>
      <c r="I116" s="14">
        <v>297.93400000000003</v>
      </c>
      <c r="J116" s="56">
        <v>3.8719999999999999</v>
      </c>
      <c r="K116" s="14">
        <v>106.13500000000001</v>
      </c>
      <c r="L116" s="56">
        <v>5.2990000000000004</v>
      </c>
      <c r="M116" s="14">
        <v>134.221</v>
      </c>
      <c r="N116" s="56">
        <v>7.3040000000000003</v>
      </c>
      <c r="O116" s="14">
        <v>44.744</v>
      </c>
      <c r="P116" s="56">
        <v>4.718</v>
      </c>
      <c r="Q116" s="14">
        <v>13.462999999999999</v>
      </c>
      <c r="R116" s="56">
        <v>8.6790000000000003</v>
      </c>
      <c r="S116" s="14">
        <v>25.006</v>
      </c>
      <c r="T116" s="56">
        <v>11.394</v>
      </c>
      <c r="U116" s="14">
        <v>1508.056</v>
      </c>
      <c r="V116" s="56">
        <v>2.036</v>
      </c>
      <c r="W116" s="15"/>
      <c r="X116" s="15"/>
      <c r="Y116" s="15"/>
    </row>
    <row r="117" spans="1:25" ht="12.75" customHeight="1">
      <c r="A117" s="53" t="s">
        <v>28</v>
      </c>
      <c r="B117" s="54" t="s">
        <v>21</v>
      </c>
      <c r="C117" s="54" t="s">
        <v>42</v>
      </c>
      <c r="D117" s="55">
        <v>44044</v>
      </c>
      <c r="E117" s="14">
        <v>440.85199999999998</v>
      </c>
      <c r="F117" s="56">
        <v>3.7240000000000002</v>
      </c>
      <c r="G117" s="14">
        <v>383.875</v>
      </c>
      <c r="H117" s="56">
        <v>3.98</v>
      </c>
      <c r="I117" s="14">
        <v>325.666</v>
      </c>
      <c r="J117" s="56">
        <v>4.7380000000000004</v>
      </c>
      <c r="K117" s="14">
        <v>96.540999999999997</v>
      </c>
      <c r="L117" s="56">
        <v>4.8150000000000004</v>
      </c>
      <c r="M117" s="14">
        <v>146.042</v>
      </c>
      <c r="N117" s="56">
        <v>7.6180000000000003</v>
      </c>
      <c r="O117" s="14">
        <v>42.375999999999998</v>
      </c>
      <c r="P117" s="56">
        <v>5.3869999999999996</v>
      </c>
      <c r="Q117" s="14">
        <v>13.574</v>
      </c>
      <c r="R117" s="56">
        <v>10.945</v>
      </c>
      <c r="S117" s="14">
        <v>24.55</v>
      </c>
      <c r="T117" s="56">
        <v>10.34</v>
      </c>
      <c r="U117" s="14">
        <v>1473.4739999999999</v>
      </c>
      <c r="V117" s="56">
        <v>1.931</v>
      </c>
      <c r="W117" s="15"/>
      <c r="X117" s="15"/>
      <c r="Y117" s="15"/>
    </row>
    <row r="118" spans="1:25" ht="12.75" customHeight="1">
      <c r="A118" s="53" t="s">
        <v>28</v>
      </c>
      <c r="B118" s="54" t="s">
        <v>21</v>
      </c>
      <c r="C118" s="54" t="s">
        <v>42</v>
      </c>
      <c r="D118" s="55">
        <v>44774</v>
      </c>
      <c r="E118" s="14">
        <v>412.39499999999998</v>
      </c>
      <c r="F118" s="56">
        <v>4.6989999999999998</v>
      </c>
      <c r="G118" s="14">
        <v>360.59500000000003</v>
      </c>
      <c r="H118" s="56">
        <v>4.7119999999999997</v>
      </c>
      <c r="I118" s="14">
        <v>313.96600000000001</v>
      </c>
      <c r="J118" s="56">
        <v>5.0540000000000003</v>
      </c>
      <c r="K118" s="14">
        <v>95.424000000000007</v>
      </c>
      <c r="L118" s="56">
        <v>6.5209999999999999</v>
      </c>
      <c r="M118" s="14">
        <v>141.13399999999999</v>
      </c>
      <c r="N118" s="56">
        <v>7.6619999999999999</v>
      </c>
      <c r="O118" s="14">
        <v>47.563000000000002</v>
      </c>
      <c r="P118" s="56">
        <v>4.7809999999999997</v>
      </c>
      <c r="Q118" s="14">
        <v>11.79</v>
      </c>
      <c r="R118" s="56">
        <v>10.411</v>
      </c>
      <c r="S118" s="14">
        <v>20.939</v>
      </c>
      <c r="T118" s="56">
        <v>10.717000000000001</v>
      </c>
      <c r="U118" s="14">
        <v>1403.806</v>
      </c>
      <c r="V118" s="56">
        <v>2.0379999999999998</v>
      </c>
      <c r="W118" s="15"/>
      <c r="X118" s="15"/>
      <c r="Y118" s="15"/>
    </row>
    <row r="119" spans="1:25" ht="12.75" customHeight="1">
      <c r="A119" s="53" t="s">
        <v>28</v>
      </c>
      <c r="B119" s="54" t="s">
        <v>21</v>
      </c>
      <c r="C119" s="54" t="s">
        <v>42</v>
      </c>
      <c r="D119" s="55">
        <v>45505</v>
      </c>
      <c r="E119" s="14">
        <v>487.49</v>
      </c>
      <c r="F119" s="56">
        <v>4.01</v>
      </c>
      <c r="G119" s="14">
        <v>424.74599999999998</v>
      </c>
      <c r="H119" s="56">
        <v>4.2560000000000002</v>
      </c>
      <c r="I119" s="14">
        <v>311.55200000000002</v>
      </c>
      <c r="J119" s="56">
        <v>5.1909999999999998</v>
      </c>
      <c r="K119" s="14">
        <v>113.467</v>
      </c>
      <c r="L119" s="56">
        <v>5.577</v>
      </c>
      <c r="M119" s="14">
        <v>155.876</v>
      </c>
      <c r="N119" s="56">
        <v>6.1980000000000004</v>
      </c>
      <c r="O119" s="14">
        <v>43.177999999999997</v>
      </c>
      <c r="P119" s="56">
        <v>6.6219999999999999</v>
      </c>
      <c r="Q119" s="14">
        <v>14.128</v>
      </c>
      <c r="R119" s="56">
        <v>9.1389999999999993</v>
      </c>
      <c r="S119" s="14">
        <v>29.169</v>
      </c>
      <c r="T119" s="56">
        <v>8.1189999999999998</v>
      </c>
      <c r="U119" s="14">
        <v>1579.606</v>
      </c>
      <c r="V119" s="56">
        <v>1.8109999999999999</v>
      </c>
      <c r="W119" s="15"/>
      <c r="X119" s="15"/>
      <c r="Y119" s="15"/>
    </row>
    <row r="120" spans="1:25" ht="12.75" customHeight="1">
      <c r="A120" s="53" t="s">
        <v>28</v>
      </c>
      <c r="B120" s="54" t="s">
        <v>21</v>
      </c>
      <c r="C120" s="54" t="s">
        <v>43</v>
      </c>
      <c r="D120" s="55">
        <v>38200</v>
      </c>
      <c r="E120" s="14">
        <v>1738.6780000000001</v>
      </c>
      <c r="F120" s="56">
        <v>1.5409999999999999</v>
      </c>
      <c r="G120" s="14">
        <v>1407.5250000000001</v>
      </c>
      <c r="H120" s="56">
        <v>1.4490000000000001</v>
      </c>
      <c r="I120" s="14">
        <v>1079.6079999999999</v>
      </c>
      <c r="J120" s="56">
        <v>1.454</v>
      </c>
      <c r="K120" s="14">
        <v>422.40600000000001</v>
      </c>
      <c r="L120" s="56">
        <v>2.556</v>
      </c>
      <c r="M120" s="14">
        <v>579.69500000000005</v>
      </c>
      <c r="N120" s="56">
        <v>1.585</v>
      </c>
      <c r="O120" s="14">
        <v>111.755</v>
      </c>
      <c r="P120" s="56">
        <v>2.95</v>
      </c>
      <c r="Q120" s="14">
        <v>54.865000000000002</v>
      </c>
      <c r="R120" s="56">
        <v>9.4079999999999995</v>
      </c>
      <c r="S120" s="14">
        <v>117.76900000000001</v>
      </c>
      <c r="T120" s="56">
        <v>1.982</v>
      </c>
      <c r="U120" s="14">
        <v>5512.3</v>
      </c>
      <c r="V120" s="56">
        <v>0.79500000000000004</v>
      </c>
      <c r="W120" s="15"/>
      <c r="X120" s="15"/>
      <c r="Y120" s="15"/>
    </row>
    <row r="121" spans="1:25" ht="12.75" customHeight="1">
      <c r="A121" s="53" t="s">
        <v>28</v>
      </c>
      <c r="B121" s="54" t="s">
        <v>21</v>
      </c>
      <c r="C121" s="54" t="s">
        <v>43</v>
      </c>
      <c r="D121" s="55">
        <v>38565</v>
      </c>
      <c r="E121" s="14">
        <v>1809.1389999999999</v>
      </c>
      <c r="F121" s="56">
        <v>1.5780000000000001</v>
      </c>
      <c r="G121" s="14">
        <v>1470.41</v>
      </c>
      <c r="H121" s="56">
        <v>1.0589999999999999</v>
      </c>
      <c r="I121" s="14">
        <v>1116.912</v>
      </c>
      <c r="J121" s="56">
        <v>1.282</v>
      </c>
      <c r="K121" s="14">
        <v>436.51400000000001</v>
      </c>
      <c r="L121" s="56">
        <v>2.4910000000000001</v>
      </c>
      <c r="M121" s="14">
        <v>621.14800000000002</v>
      </c>
      <c r="N121" s="56">
        <v>1.276</v>
      </c>
      <c r="O121" s="14">
        <v>125.914</v>
      </c>
      <c r="P121" s="56">
        <v>2.1680000000000001</v>
      </c>
      <c r="Q121" s="14">
        <v>53.948</v>
      </c>
      <c r="R121" s="56">
        <v>9.1760000000000002</v>
      </c>
      <c r="S121" s="14">
        <v>122.108</v>
      </c>
      <c r="T121" s="56">
        <v>1.6830000000000001</v>
      </c>
      <c r="U121" s="14">
        <v>5756.0929999999998</v>
      </c>
      <c r="V121" s="56">
        <v>0.69299999999999995</v>
      </c>
      <c r="W121" s="15"/>
      <c r="X121" s="15"/>
      <c r="Y121" s="15"/>
    </row>
    <row r="122" spans="1:25" ht="12.75" customHeight="1">
      <c r="A122" s="53" t="s">
        <v>28</v>
      </c>
      <c r="B122" s="54" t="s">
        <v>21</v>
      </c>
      <c r="C122" s="54" t="s">
        <v>43</v>
      </c>
      <c r="D122" s="55">
        <v>38930</v>
      </c>
      <c r="E122" s="14">
        <v>1927.64</v>
      </c>
      <c r="F122" s="56">
        <v>1.1479999999999999</v>
      </c>
      <c r="G122" s="14">
        <v>1542.5050000000001</v>
      </c>
      <c r="H122" s="56">
        <v>1.37</v>
      </c>
      <c r="I122" s="14">
        <v>1208.0650000000001</v>
      </c>
      <c r="J122" s="56">
        <v>1.2290000000000001</v>
      </c>
      <c r="K122" s="14">
        <v>464.07900000000001</v>
      </c>
      <c r="L122" s="56">
        <v>2.0939999999999999</v>
      </c>
      <c r="M122" s="14">
        <v>681.178</v>
      </c>
      <c r="N122" s="56">
        <v>2.0350000000000001</v>
      </c>
      <c r="O122" s="14">
        <v>126.256</v>
      </c>
      <c r="P122" s="56">
        <v>2.407</v>
      </c>
      <c r="Q122" s="14">
        <v>55.755000000000003</v>
      </c>
      <c r="R122" s="56">
        <v>10.191000000000001</v>
      </c>
      <c r="S122" s="14">
        <v>135.642</v>
      </c>
      <c r="T122" s="56">
        <v>1.796</v>
      </c>
      <c r="U122" s="14">
        <v>6141.1189999999997</v>
      </c>
      <c r="V122" s="56">
        <v>0.69299999999999995</v>
      </c>
      <c r="W122" s="15"/>
      <c r="X122" s="15"/>
      <c r="Y122" s="15"/>
    </row>
    <row r="123" spans="1:25" ht="12.75" customHeight="1">
      <c r="A123" s="53" t="s">
        <v>28</v>
      </c>
      <c r="B123" s="54" t="s">
        <v>21</v>
      </c>
      <c r="C123" s="54" t="s">
        <v>43</v>
      </c>
      <c r="D123" s="55">
        <v>39295</v>
      </c>
      <c r="E123" s="14">
        <v>2051.326</v>
      </c>
      <c r="F123" s="56">
        <v>1.4</v>
      </c>
      <c r="G123" s="14">
        <v>1628.367</v>
      </c>
      <c r="H123" s="56">
        <v>1.407</v>
      </c>
      <c r="I123" s="14">
        <v>1293.43</v>
      </c>
      <c r="J123" s="56">
        <v>1.639</v>
      </c>
      <c r="K123" s="14">
        <v>465.10399999999998</v>
      </c>
      <c r="L123" s="56">
        <v>2.3119999999999998</v>
      </c>
      <c r="M123" s="14">
        <v>720.048</v>
      </c>
      <c r="N123" s="56">
        <v>1.3839999999999999</v>
      </c>
      <c r="O123" s="14">
        <v>135.47</v>
      </c>
      <c r="P123" s="56">
        <v>1.784</v>
      </c>
      <c r="Q123" s="14">
        <v>55.710999999999999</v>
      </c>
      <c r="R123" s="56">
        <v>9.6519999999999992</v>
      </c>
      <c r="S123" s="14">
        <v>139.506</v>
      </c>
      <c r="T123" s="56">
        <v>1.744</v>
      </c>
      <c r="U123" s="14">
        <v>6488.9620000000004</v>
      </c>
      <c r="V123" s="56">
        <v>0.58399999999999996</v>
      </c>
      <c r="W123" s="15"/>
      <c r="X123" s="15"/>
      <c r="Y123" s="15"/>
    </row>
    <row r="124" spans="1:25" ht="12.75" customHeight="1">
      <c r="A124" s="53" t="s">
        <v>28</v>
      </c>
      <c r="B124" s="54" t="s">
        <v>21</v>
      </c>
      <c r="C124" s="54" t="s">
        <v>43</v>
      </c>
      <c r="D124" s="55">
        <v>39661</v>
      </c>
      <c r="E124" s="14">
        <v>2058.806</v>
      </c>
      <c r="F124" s="56">
        <v>1.718</v>
      </c>
      <c r="G124" s="14">
        <v>1650.991</v>
      </c>
      <c r="H124" s="56">
        <v>1.7729999999999999</v>
      </c>
      <c r="I124" s="14">
        <v>1353.8119999999999</v>
      </c>
      <c r="J124" s="56">
        <v>1.7769999999999999</v>
      </c>
      <c r="K124" s="14">
        <v>485.322</v>
      </c>
      <c r="L124" s="56">
        <v>2.4380000000000002</v>
      </c>
      <c r="M124" s="14">
        <v>775.87099999999998</v>
      </c>
      <c r="N124" s="56">
        <v>2.0489999999999999</v>
      </c>
      <c r="O124" s="14">
        <v>139.471</v>
      </c>
      <c r="P124" s="56">
        <v>2.75</v>
      </c>
      <c r="Q124" s="14">
        <v>61.88</v>
      </c>
      <c r="R124" s="56">
        <v>8.2940000000000005</v>
      </c>
      <c r="S124" s="14">
        <v>143.816</v>
      </c>
      <c r="T124" s="56">
        <v>2.9020000000000001</v>
      </c>
      <c r="U124" s="14">
        <v>6669.97</v>
      </c>
      <c r="V124" s="56">
        <v>0.78100000000000003</v>
      </c>
      <c r="W124" s="15"/>
      <c r="X124" s="15"/>
      <c r="Y124" s="15"/>
    </row>
    <row r="125" spans="1:25" ht="12.75" customHeight="1">
      <c r="A125" s="53" t="s">
        <v>28</v>
      </c>
      <c r="B125" s="54" t="s">
        <v>21</v>
      </c>
      <c r="C125" s="54" t="s">
        <v>43</v>
      </c>
      <c r="D125" s="55">
        <v>40026</v>
      </c>
      <c r="E125" s="14">
        <v>2078.7240000000002</v>
      </c>
      <c r="F125" s="56">
        <v>1.75</v>
      </c>
      <c r="G125" s="14">
        <v>1653.905</v>
      </c>
      <c r="H125" s="56">
        <v>1.3129999999999999</v>
      </c>
      <c r="I125" s="14">
        <v>1368.615</v>
      </c>
      <c r="J125" s="56">
        <v>2.0670000000000002</v>
      </c>
      <c r="K125" s="14">
        <v>474.53699999999998</v>
      </c>
      <c r="L125" s="56">
        <v>2.8290000000000002</v>
      </c>
      <c r="M125" s="14">
        <v>745.11400000000003</v>
      </c>
      <c r="N125" s="56">
        <v>2.0990000000000002</v>
      </c>
      <c r="O125" s="14">
        <v>136.559</v>
      </c>
      <c r="P125" s="56">
        <v>4.1360000000000001</v>
      </c>
      <c r="Q125" s="14">
        <v>75.84</v>
      </c>
      <c r="R125" s="56">
        <v>5.3479999999999999</v>
      </c>
      <c r="S125" s="14">
        <v>144.976</v>
      </c>
      <c r="T125" s="56">
        <v>2.7160000000000002</v>
      </c>
      <c r="U125" s="14">
        <v>6678.268</v>
      </c>
      <c r="V125" s="56">
        <v>0.73599999999999999</v>
      </c>
      <c r="W125" s="15"/>
      <c r="X125" s="15"/>
      <c r="Y125" s="15"/>
    </row>
    <row r="126" spans="1:25" ht="12.75" customHeight="1">
      <c r="A126" s="53" t="s">
        <v>28</v>
      </c>
      <c r="B126" s="54" t="s">
        <v>21</v>
      </c>
      <c r="C126" s="54" t="s">
        <v>43</v>
      </c>
      <c r="D126" s="55">
        <v>40391</v>
      </c>
      <c r="E126" s="14">
        <v>2108.877</v>
      </c>
      <c r="F126" s="56">
        <v>1.536</v>
      </c>
      <c r="G126" s="14">
        <v>1731.04</v>
      </c>
      <c r="H126" s="56">
        <v>1.522</v>
      </c>
      <c r="I126" s="14">
        <v>1396.9690000000001</v>
      </c>
      <c r="J126" s="56">
        <v>1.4359999999999999</v>
      </c>
      <c r="K126" s="14">
        <v>490.72500000000002</v>
      </c>
      <c r="L126" s="56">
        <v>2.0009999999999999</v>
      </c>
      <c r="M126" s="14">
        <v>792.19899999999996</v>
      </c>
      <c r="N126" s="56">
        <v>1.4319999999999999</v>
      </c>
      <c r="O126" s="14">
        <v>138.20599999999999</v>
      </c>
      <c r="P126" s="56">
        <v>2.58</v>
      </c>
      <c r="Q126" s="14">
        <v>80.682000000000002</v>
      </c>
      <c r="R126" s="56">
        <v>5.2290000000000001</v>
      </c>
      <c r="S126" s="14">
        <v>146.96199999999999</v>
      </c>
      <c r="T126" s="56">
        <v>3.3149999999999999</v>
      </c>
      <c r="U126" s="14">
        <v>6885.6610000000001</v>
      </c>
      <c r="V126" s="56">
        <v>0.746</v>
      </c>
      <c r="W126" s="15"/>
      <c r="X126" s="15"/>
      <c r="Y126" s="15"/>
    </row>
    <row r="127" spans="1:25" ht="12.75" customHeight="1">
      <c r="A127" s="53" t="s">
        <v>28</v>
      </c>
      <c r="B127" s="54" t="s">
        <v>21</v>
      </c>
      <c r="C127" s="54" t="s">
        <v>43</v>
      </c>
      <c r="D127" s="55">
        <v>40756</v>
      </c>
      <c r="E127" s="14">
        <v>2197.6</v>
      </c>
      <c r="F127" s="56">
        <v>1.288</v>
      </c>
      <c r="G127" s="14">
        <v>1748.509</v>
      </c>
      <c r="H127" s="56">
        <v>1.32</v>
      </c>
      <c r="I127" s="14">
        <v>1414.41</v>
      </c>
      <c r="J127" s="56">
        <v>1.327</v>
      </c>
      <c r="K127" s="14">
        <v>506.43599999999998</v>
      </c>
      <c r="L127" s="56">
        <v>2.3140000000000001</v>
      </c>
      <c r="M127" s="14">
        <v>812.86900000000003</v>
      </c>
      <c r="N127" s="56">
        <v>1.9570000000000001</v>
      </c>
      <c r="O127" s="14">
        <v>138.04400000000001</v>
      </c>
      <c r="P127" s="56">
        <v>2.859</v>
      </c>
      <c r="Q127" s="14">
        <v>76.796999999999997</v>
      </c>
      <c r="R127" s="56">
        <v>5.2469999999999999</v>
      </c>
      <c r="S127" s="14">
        <v>152.20500000000001</v>
      </c>
      <c r="T127" s="56">
        <v>2.3530000000000002</v>
      </c>
      <c r="U127" s="14">
        <v>7046.87</v>
      </c>
      <c r="V127" s="56">
        <v>0.71</v>
      </c>
      <c r="W127" s="15"/>
      <c r="X127" s="15"/>
      <c r="Y127" s="15"/>
    </row>
    <row r="128" spans="1:25" ht="12.75" customHeight="1">
      <c r="A128" s="53" t="s">
        <v>28</v>
      </c>
      <c r="B128" s="54" t="s">
        <v>21</v>
      </c>
      <c r="C128" s="54" t="s">
        <v>43</v>
      </c>
      <c r="D128" s="55">
        <v>41122</v>
      </c>
      <c r="E128" s="14">
        <v>2200.9520000000002</v>
      </c>
      <c r="F128" s="56">
        <v>1.089</v>
      </c>
      <c r="G128" s="14">
        <v>1767.8489999999999</v>
      </c>
      <c r="H128" s="56">
        <v>1.206</v>
      </c>
      <c r="I128" s="14">
        <v>1450.788</v>
      </c>
      <c r="J128" s="56">
        <v>1.2609999999999999</v>
      </c>
      <c r="K128" s="14">
        <v>500.24799999999999</v>
      </c>
      <c r="L128" s="56">
        <v>1.829</v>
      </c>
      <c r="M128" s="14">
        <v>885.471</v>
      </c>
      <c r="N128" s="56">
        <v>1.782</v>
      </c>
      <c r="O128" s="14">
        <v>137.291</v>
      </c>
      <c r="P128" s="56">
        <v>2.988</v>
      </c>
      <c r="Q128" s="14">
        <v>84.341999999999999</v>
      </c>
      <c r="R128" s="56">
        <v>4.2610000000000001</v>
      </c>
      <c r="S128" s="14">
        <v>156.91</v>
      </c>
      <c r="T128" s="56">
        <v>2.8250000000000002</v>
      </c>
      <c r="U128" s="14">
        <v>7183.8519999999999</v>
      </c>
      <c r="V128" s="56">
        <v>0.60699999999999998</v>
      </c>
      <c r="W128" s="15"/>
      <c r="X128" s="15"/>
      <c r="Y128" s="15"/>
    </row>
    <row r="129" spans="1:25" ht="12.75" customHeight="1">
      <c r="A129" s="53" t="s">
        <v>28</v>
      </c>
      <c r="B129" s="54" t="s">
        <v>21</v>
      </c>
      <c r="C129" s="54" t="s">
        <v>43</v>
      </c>
      <c r="D129" s="55">
        <v>41487</v>
      </c>
      <c r="E129" s="14">
        <v>2297.89</v>
      </c>
      <c r="F129" s="56">
        <v>1.2270000000000001</v>
      </c>
      <c r="G129" s="14">
        <v>1810.3240000000001</v>
      </c>
      <c r="H129" s="56">
        <v>1.641</v>
      </c>
      <c r="I129" s="14">
        <v>1461.7760000000001</v>
      </c>
      <c r="J129" s="56">
        <v>1.6140000000000001</v>
      </c>
      <c r="K129" s="14">
        <v>515.46299999999997</v>
      </c>
      <c r="L129" s="56">
        <v>2.1819999999999999</v>
      </c>
      <c r="M129" s="14">
        <v>887.37599999999998</v>
      </c>
      <c r="N129" s="56">
        <v>1.653</v>
      </c>
      <c r="O129" s="14">
        <v>137.37100000000001</v>
      </c>
      <c r="P129" s="56">
        <v>3.641</v>
      </c>
      <c r="Q129" s="14">
        <v>89.087000000000003</v>
      </c>
      <c r="R129" s="56">
        <v>3.9580000000000002</v>
      </c>
      <c r="S129" s="14">
        <v>156.61600000000001</v>
      </c>
      <c r="T129" s="56">
        <v>4.43</v>
      </c>
      <c r="U129" s="14">
        <v>7355.9040000000005</v>
      </c>
      <c r="V129" s="56">
        <v>0.66500000000000004</v>
      </c>
      <c r="W129" s="15"/>
      <c r="X129" s="15"/>
      <c r="Y129" s="15"/>
    </row>
    <row r="130" spans="1:25" ht="12.75" customHeight="1">
      <c r="A130" s="53" t="s">
        <v>28</v>
      </c>
      <c r="B130" s="54" t="s">
        <v>21</v>
      </c>
      <c r="C130" s="54" t="s">
        <v>43</v>
      </c>
      <c r="D130" s="55">
        <v>41852</v>
      </c>
      <c r="E130" s="14">
        <v>2330.5140000000001</v>
      </c>
      <c r="F130" s="56">
        <v>1.2969999999999999</v>
      </c>
      <c r="G130" s="14">
        <v>1846.373</v>
      </c>
      <c r="H130" s="56">
        <v>1.5269999999999999</v>
      </c>
      <c r="I130" s="14">
        <v>1466.5350000000001</v>
      </c>
      <c r="J130" s="56">
        <v>1.3859999999999999</v>
      </c>
      <c r="K130" s="14">
        <v>516.05600000000004</v>
      </c>
      <c r="L130" s="56">
        <v>1.9970000000000001</v>
      </c>
      <c r="M130" s="14">
        <v>872.05399999999997</v>
      </c>
      <c r="N130" s="56">
        <v>1.998</v>
      </c>
      <c r="O130" s="14">
        <v>139.834</v>
      </c>
      <c r="P130" s="56">
        <v>2.1859999999999999</v>
      </c>
      <c r="Q130" s="14">
        <v>75.356999999999999</v>
      </c>
      <c r="R130" s="56">
        <v>5.0670000000000002</v>
      </c>
      <c r="S130" s="14">
        <v>144.88399999999999</v>
      </c>
      <c r="T130" s="56">
        <v>2.222</v>
      </c>
      <c r="U130" s="14">
        <v>7391.607</v>
      </c>
      <c r="V130" s="56">
        <v>0.59899999999999998</v>
      </c>
      <c r="W130" s="15"/>
      <c r="X130" s="15"/>
      <c r="Y130" s="15"/>
    </row>
    <row r="131" spans="1:25" ht="12.75" customHeight="1">
      <c r="A131" s="53" t="s">
        <v>28</v>
      </c>
      <c r="B131" s="54" t="s">
        <v>21</v>
      </c>
      <c r="C131" s="54" t="s">
        <v>43</v>
      </c>
      <c r="D131" s="55">
        <v>42583</v>
      </c>
      <c r="E131" s="14">
        <v>2485.4340000000002</v>
      </c>
      <c r="F131" s="56">
        <v>1.3140000000000001</v>
      </c>
      <c r="G131" s="14">
        <v>2018.8879999999999</v>
      </c>
      <c r="H131" s="56">
        <v>1.512</v>
      </c>
      <c r="I131" s="14">
        <v>1506.933</v>
      </c>
      <c r="J131" s="56">
        <v>1.643</v>
      </c>
      <c r="K131" s="14">
        <v>512.31799999999998</v>
      </c>
      <c r="L131" s="56">
        <v>2.339</v>
      </c>
      <c r="M131" s="14">
        <v>862.89</v>
      </c>
      <c r="N131" s="56">
        <v>1.9970000000000001</v>
      </c>
      <c r="O131" s="14">
        <v>145.214</v>
      </c>
      <c r="P131" s="56">
        <v>2.496</v>
      </c>
      <c r="Q131" s="14">
        <v>76.370999999999995</v>
      </c>
      <c r="R131" s="56">
        <v>3.8610000000000002</v>
      </c>
      <c r="S131" s="14">
        <v>162.87</v>
      </c>
      <c r="T131" s="56">
        <v>2.1520000000000001</v>
      </c>
      <c r="U131" s="14">
        <v>7770.9170000000004</v>
      </c>
      <c r="V131" s="56">
        <v>0.57799999999999996</v>
      </c>
      <c r="W131" s="15"/>
      <c r="X131" s="15"/>
      <c r="Y131" s="15"/>
    </row>
    <row r="132" spans="1:25" ht="12.75" customHeight="1">
      <c r="A132" s="53" t="s">
        <v>28</v>
      </c>
      <c r="B132" s="54" t="s">
        <v>21</v>
      </c>
      <c r="C132" s="54" t="s">
        <v>43</v>
      </c>
      <c r="D132" s="55">
        <v>43313</v>
      </c>
      <c r="E132" s="14">
        <v>2601.2040000000002</v>
      </c>
      <c r="F132" s="56">
        <v>1.0469999999999999</v>
      </c>
      <c r="G132" s="14">
        <v>2099.3539999999998</v>
      </c>
      <c r="H132" s="56">
        <v>1.24</v>
      </c>
      <c r="I132" s="14">
        <v>1615.365</v>
      </c>
      <c r="J132" s="56">
        <v>1.3959999999999999</v>
      </c>
      <c r="K132" s="14">
        <v>542.48</v>
      </c>
      <c r="L132" s="56">
        <v>2.1059999999999999</v>
      </c>
      <c r="M132" s="14">
        <v>895.71100000000001</v>
      </c>
      <c r="N132" s="56">
        <v>1.7330000000000001</v>
      </c>
      <c r="O132" s="14">
        <v>153.00800000000001</v>
      </c>
      <c r="P132" s="56">
        <v>2.5110000000000001</v>
      </c>
      <c r="Q132" s="14">
        <v>74.87</v>
      </c>
      <c r="R132" s="56">
        <v>2.7309999999999999</v>
      </c>
      <c r="S132" s="14">
        <v>167.76300000000001</v>
      </c>
      <c r="T132" s="56">
        <v>2.4540000000000002</v>
      </c>
      <c r="U132" s="14">
        <v>8149.7539999999999</v>
      </c>
      <c r="V132" s="56">
        <v>0.63600000000000001</v>
      </c>
      <c r="W132" s="15"/>
      <c r="X132" s="15"/>
      <c r="Y132" s="15"/>
    </row>
    <row r="133" spans="1:25" ht="12.75" customHeight="1">
      <c r="A133" s="53" t="s">
        <v>28</v>
      </c>
      <c r="B133" s="54" t="s">
        <v>21</v>
      </c>
      <c r="C133" s="54" t="s">
        <v>43</v>
      </c>
      <c r="D133" s="55">
        <v>44044</v>
      </c>
      <c r="E133" s="14">
        <v>2557.5970000000002</v>
      </c>
      <c r="F133" s="56">
        <v>1.5720000000000001</v>
      </c>
      <c r="G133" s="14">
        <v>2042.9870000000001</v>
      </c>
      <c r="H133" s="56">
        <v>1.135</v>
      </c>
      <c r="I133" s="14">
        <v>1536.2650000000001</v>
      </c>
      <c r="J133" s="56">
        <v>1.9019999999999999</v>
      </c>
      <c r="K133" s="14">
        <v>540.49199999999996</v>
      </c>
      <c r="L133" s="56">
        <v>2.1720000000000002</v>
      </c>
      <c r="M133" s="14">
        <v>895.46900000000005</v>
      </c>
      <c r="N133" s="56">
        <v>1.76</v>
      </c>
      <c r="O133" s="14">
        <v>156.386</v>
      </c>
      <c r="P133" s="56">
        <v>2.7320000000000002</v>
      </c>
      <c r="Q133" s="14">
        <v>72.355999999999995</v>
      </c>
      <c r="R133" s="56">
        <v>3.173</v>
      </c>
      <c r="S133" s="14">
        <v>172.756</v>
      </c>
      <c r="T133" s="56">
        <v>2.1659999999999999</v>
      </c>
      <c r="U133" s="14">
        <v>7974.308</v>
      </c>
      <c r="V133" s="56">
        <v>0.81299999999999994</v>
      </c>
      <c r="W133" s="15"/>
      <c r="X133" s="15"/>
      <c r="Y133" s="15"/>
    </row>
    <row r="134" spans="1:25" ht="12.75" customHeight="1">
      <c r="A134" s="53" t="s">
        <v>28</v>
      </c>
      <c r="B134" s="54" t="s">
        <v>21</v>
      </c>
      <c r="C134" s="54" t="s">
        <v>43</v>
      </c>
      <c r="D134" s="55">
        <v>44774</v>
      </c>
      <c r="E134" s="14">
        <v>2814.2339999999999</v>
      </c>
      <c r="F134" s="56">
        <v>1.3129999999999999</v>
      </c>
      <c r="G134" s="14">
        <v>2353.3670000000002</v>
      </c>
      <c r="H134" s="56">
        <v>1.4790000000000001</v>
      </c>
      <c r="I134" s="14">
        <v>1821.56</v>
      </c>
      <c r="J134" s="56">
        <v>1.304</v>
      </c>
      <c r="K134" s="14">
        <v>580.80899999999997</v>
      </c>
      <c r="L134" s="56">
        <v>1.5720000000000001</v>
      </c>
      <c r="M134" s="14">
        <v>1006.4829999999999</v>
      </c>
      <c r="N134" s="56">
        <v>1.5429999999999999</v>
      </c>
      <c r="O134" s="14">
        <v>172.87200000000001</v>
      </c>
      <c r="P134" s="56">
        <v>2.6230000000000002</v>
      </c>
      <c r="Q134" s="14">
        <v>79.819999999999993</v>
      </c>
      <c r="R134" s="56">
        <v>2.9940000000000002</v>
      </c>
      <c r="S134" s="14">
        <v>190.12</v>
      </c>
      <c r="T134" s="56">
        <v>2.5539999999999998</v>
      </c>
      <c r="U134" s="14">
        <v>9019.2630000000008</v>
      </c>
      <c r="V134" s="56">
        <v>0.64</v>
      </c>
      <c r="W134" s="15"/>
      <c r="X134" s="15"/>
      <c r="Y134" s="15"/>
    </row>
    <row r="135" spans="1:25" ht="12.75" customHeight="1">
      <c r="A135" s="53" t="s">
        <v>28</v>
      </c>
      <c r="B135" s="54" t="s">
        <v>21</v>
      </c>
      <c r="C135" s="54" t="s">
        <v>43</v>
      </c>
      <c r="D135" s="55">
        <v>45505</v>
      </c>
      <c r="E135" s="14">
        <v>2978.5659999999998</v>
      </c>
      <c r="F135" s="56">
        <v>1.196</v>
      </c>
      <c r="G135" s="14">
        <v>2522.44</v>
      </c>
      <c r="H135" s="56">
        <v>1.2589999999999999</v>
      </c>
      <c r="I135" s="14">
        <v>1933.0550000000001</v>
      </c>
      <c r="J135" s="56">
        <v>1.619</v>
      </c>
      <c r="K135" s="14">
        <v>601.46799999999996</v>
      </c>
      <c r="L135" s="56">
        <v>2.141</v>
      </c>
      <c r="M135" s="14">
        <v>1077.0840000000001</v>
      </c>
      <c r="N135" s="56">
        <v>1.581</v>
      </c>
      <c r="O135" s="14">
        <v>170.489</v>
      </c>
      <c r="P135" s="56">
        <v>2.1829999999999998</v>
      </c>
      <c r="Q135" s="14">
        <v>79.736000000000004</v>
      </c>
      <c r="R135" s="56">
        <v>2.3610000000000002</v>
      </c>
      <c r="S135" s="14">
        <v>193.58699999999999</v>
      </c>
      <c r="T135" s="56">
        <v>2.4460000000000002</v>
      </c>
      <c r="U135" s="14">
        <v>9556.4249999999993</v>
      </c>
      <c r="V135" s="56">
        <v>0.59799999999999998</v>
      </c>
      <c r="W135" s="15"/>
      <c r="X135" s="15"/>
      <c r="Y135" s="15"/>
    </row>
    <row r="136" spans="1:25" ht="12.75" customHeight="1">
      <c r="A136" s="53" t="s">
        <v>28</v>
      </c>
      <c r="B136" s="54" t="s">
        <v>21</v>
      </c>
      <c r="C136" s="54" t="s">
        <v>21</v>
      </c>
      <c r="D136" s="55">
        <v>38200</v>
      </c>
      <c r="E136" s="14">
        <v>2462.3710000000001</v>
      </c>
      <c r="F136" s="56">
        <v>1.2070000000000001</v>
      </c>
      <c r="G136" s="14">
        <v>1907.1420000000001</v>
      </c>
      <c r="H136" s="56">
        <v>1.135</v>
      </c>
      <c r="I136" s="14">
        <v>1447.9480000000001</v>
      </c>
      <c r="J136" s="56">
        <v>1.1919999999999999</v>
      </c>
      <c r="K136" s="14">
        <v>568.34799999999996</v>
      </c>
      <c r="L136" s="56">
        <v>1.931</v>
      </c>
      <c r="M136" s="14">
        <v>732.154</v>
      </c>
      <c r="N136" s="56">
        <v>1.601</v>
      </c>
      <c r="O136" s="14">
        <v>170.15100000000001</v>
      </c>
      <c r="P136" s="56">
        <v>1.851</v>
      </c>
      <c r="Q136" s="14">
        <v>74.427000000000007</v>
      </c>
      <c r="R136" s="56">
        <v>8.9450000000000003</v>
      </c>
      <c r="S136" s="14">
        <v>156.14099999999999</v>
      </c>
      <c r="T136" s="56">
        <v>1.2969999999999999</v>
      </c>
      <c r="U136" s="14">
        <v>7518.6840000000002</v>
      </c>
      <c r="V136" s="56">
        <v>0.64100000000000001</v>
      </c>
      <c r="W136" s="15"/>
      <c r="X136" s="15"/>
      <c r="Y136" s="15"/>
    </row>
    <row r="137" spans="1:25" ht="12.75" customHeight="1">
      <c r="A137" s="53" t="s">
        <v>28</v>
      </c>
      <c r="B137" s="54" t="s">
        <v>21</v>
      </c>
      <c r="C137" s="54" t="s">
        <v>21</v>
      </c>
      <c r="D137" s="55">
        <v>38565</v>
      </c>
      <c r="E137" s="14">
        <v>2532.2269999999999</v>
      </c>
      <c r="F137" s="56">
        <v>1.198</v>
      </c>
      <c r="G137" s="14">
        <v>1970.5219999999999</v>
      </c>
      <c r="H137" s="56">
        <v>0.95399999999999996</v>
      </c>
      <c r="I137" s="14">
        <v>1523.3489999999999</v>
      </c>
      <c r="J137" s="56">
        <v>1.2150000000000001</v>
      </c>
      <c r="K137" s="14">
        <v>599.01599999999996</v>
      </c>
      <c r="L137" s="56">
        <v>1.4370000000000001</v>
      </c>
      <c r="M137" s="14">
        <v>792.06500000000005</v>
      </c>
      <c r="N137" s="56">
        <v>1.163</v>
      </c>
      <c r="O137" s="14">
        <v>180.518</v>
      </c>
      <c r="P137" s="56">
        <v>1.599</v>
      </c>
      <c r="Q137" s="14">
        <v>68.656000000000006</v>
      </c>
      <c r="R137" s="56">
        <v>8.9939999999999998</v>
      </c>
      <c r="S137" s="14">
        <v>161.94300000000001</v>
      </c>
      <c r="T137" s="56">
        <v>1.1870000000000001</v>
      </c>
      <c r="U137" s="14">
        <v>7828.2960000000003</v>
      </c>
      <c r="V137" s="56">
        <v>0.57699999999999996</v>
      </c>
      <c r="W137" s="15"/>
      <c r="X137" s="15"/>
      <c r="Y137" s="15"/>
    </row>
    <row r="138" spans="1:25" ht="12.75" customHeight="1">
      <c r="A138" s="53" t="s">
        <v>28</v>
      </c>
      <c r="B138" s="54" t="s">
        <v>21</v>
      </c>
      <c r="C138" s="54" t="s">
        <v>21</v>
      </c>
      <c r="D138" s="55">
        <v>38930</v>
      </c>
      <c r="E138" s="14">
        <v>2607.4789999999998</v>
      </c>
      <c r="F138" s="56">
        <v>0.84499999999999997</v>
      </c>
      <c r="G138" s="14">
        <v>2019.423</v>
      </c>
      <c r="H138" s="56">
        <v>0.95899999999999996</v>
      </c>
      <c r="I138" s="14">
        <v>1612.989</v>
      </c>
      <c r="J138" s="56">
        <v>1.008</v>
      </c>
      <c r="K138" s="14">
        <v>616.01800000000003</v>
      </c>
      <c r="L138" s="56">
        <v>1.595</v>
      </c>
      <c r="M138" s="14">
        <v>841.35</v>
      </c>
      <c r="N138" s="56">
        <v>1.9039999999999999</v>
      </c>
      <c r="O138" s="14">
        <v>180.732</v>
      </c>
      <c r="P138" s="56">
        <v>1.8129999999999999</v>
      </c>
      <c r="Q138" s="14">
        <v>72.302000000000007</v>
      </c>
      <c r="R138" s="56">
        <v>7.7</v>
      </c>
      <c r="S138" s="14">
        <v>169.60300000000001</v>
      </c>
      <c r="T138" s="56">
        <v>1.573</v>
      </c>
      <c r="U138" s="14">
        <v>8119.8969999999999</v>
      </c>
      <c r="V138" s="56">
        <v>0.56999999999999995</v>
      </c>
      <c r="W138" s="15"/>
      <c r="X138" s="15"/>
      <c r="Y138" s="15"/>
    </row>
    <row r="139" spans="1:25" ht="12.75" customHeight="1">
      <c r="A139" s="53" t="s">
        <v>28</v>
      </c>
      <c r="B139" s="54" t="s">
        <v>21</v>
      </c>
      <c r="C139" s="54" t="s">
        <v>21</v>
      </c>
      <c r="D139" s="55">
        <v>39295</v>
      </c>
      <c r="E139" s="14">
        <v>2676.5549999999998</v>
      </c>
      <c r="F139" s="56">
        <v>1.117</v>
      </c>
      <c r="G139" s="14">
        <v>2118.1779999999999</v>
      </c>
      <c r="H139" s="56">
        <v>1.0089999999999999</v>
      </c>
      <c r="I139" s="14">
        <v>1657.9580000000001</v>
      </c>
      <c r="J139" s="56">
        <v>1.0569999999999999</v>
      </c>
      <c r="K139" s="14">
        <v>621.07799999999997</v>
      </c>
      <c r="L139" s="56">
        <v>1.5980000000000001</v>
      </c>
      <c r="M139" s="14">
        <v>886.53399999999999</v>
      </c>
      <c r="N139" s="56">
        <v>1.3180000000000001</v>
      </c>
      <c r="O139" s="14">
        <v>187.86199999999999</v>
      </c>
      <c r="P139" s="56">
        <v>1.466</v>
      </c>
      <c r="Q139" s="14">
        <v>70.540000000000006</v>
      </c>
      <c r="R139" s="56">
        <v>8.5039999999999996</v>
      </c>
      <c r="S139" s="14">
        <v>171.94300000000001</v>
      </c>
      <c r="T139" s="56">
        <v>2.1190000000000002</v>
      </c>
      <c r="U139" s="14">
        <v>8390.6479999999992</v>
      </c>
      <c r="V139" s="56">
        <v>0.48599999999999999</v>
      </c>
      <c r="W139" s="15"/>
      <c r="X139" s="15"/>
      <c r="Y139" s="15"/>
    </row>
    <row r="140" spans="1:25" ht="12.75" customHeight="1">
      <c r="A140" s="53" t="s">
        <v>28</v>
      </c>
      <c r="B140" s="54" t="s">
        <v>21</v>
      </c>
      <c r="C140" s="54" t="s">
        <v>21</v>
      </c>
      <c r="D140" s="55">
        <v>39661</v>
      </c>
      <c r="E140" s="14">
        <v>2758.2469999999998</v>
      </c>
      <c r="F140" s="56">
        <v>1.095</v>
      </c>
      <c r="G140" s="14">
        <v>2167.2939999999999</v>
      </c>
      <c r="H140" s="56">
        <v>1.25</v>
      </c>
      <c r="I140" s="14">
        <v>1704.732</v>
      </c>
      <c r="J140" s="56">
        <v>1.67</v>
      </c>
      <c r="K140" s="14">
        <v>633.96799999999996</v>
      </c>
      <c r="L140" s="56">
        <v>1.7669999999999999</v>
      </c>
      <c r="M140" s="14">
        <v>940.40300000000002</v>
      </c>
      <c r="N140" s="56">
        <v>1.5609999999999999</v>
      </c>
      <c r="O140" s="14">
        <v>197.483</v>
      </c>
      <c r="P140" s="56">
        <v>2.1259999999999999</v>
      </c>
      <c r="Q140" s="14">
        <v>81.224000000000004</v>
      </c>
      <c r="R140" s="56">
        <v>8.1639999999999997</v>
      </c>
      <c r="S140" s="14">
        <v>177.834</v>
      </c>
      <c r="T140" s="56">
        <v>2.1360000000000001</v>
      </c>
      <c r="U140" s="14">
        <v>8661.1849999999995</v>
      </c>
      <c r="V140" s="56">
        <v>0.52200000000000002</v>
      </c>
      <c r="W140" s="15"/>
      <c r="X140" s="15"/>
      <c r="Y140" s="15"/>
    </row>
    <row r="141" spans="1:25" ht="12.75" customHeight="1">
      <c r="A141" s="53" t="s">
        <v>28</v>
      </c>
      <c r="B141" s="54" t="s">
        <v>21</v>
      </c>
      <c r="C141" s="54" t="s">
        <v>21</v>
      </c>
      <c r="D141" s="55">
        <v>40026</v>
      </c>
      <c r="E141" s="14">
        <v>2777.0720000000001</v>
      </c>
      <c r="F141" s="56">
        <v>1.3220000000000001</v>
      </c>
      <c r="G141" s="14">
        <v>2153.2869999999998</v>
      </c>
      <c r="H141" s="56">
        <v>1.4370000000000001</v>
      </c>
      <c r="I141" s="14">
        <v>1773.588</v>
      </c>
      <c r="J141" s="56">
        <v>1.58</v>
      </c>
      <c r="K141" s="14">
        <v>635.37599999999998</v>
      </c>
      <c r="L141" s="56">
        <v>1.984</v>
      </c>
      <c r="M141" s="14">
        <v>939.96100000000001</v>
      </c>
      <c r="N141" s="56">
        <v>1.7390000000000001</v>
      </c>
      <c r="O141" s="14">
        <v>193.233</v>
      </c>
      <c r="P141" s="56">
        <v>2.6440000000000001</v>
      </c>
      <c r="Q141" s="14">
        <v>98.108000000000004</v>
      </c>
      <c r="R141" s="56">
        <v>5.13</v>
      </c>
      <c r="S141" s="14">
        <v>174.45400000000001</v>
      </c>
      <c r="T141" s="56">
        <v>1.6339999999999999</v>
      </c>
      <c r="U141" s="14">
        <v>8745.0789999999997</v>
      </c>
      <c r="V141" s="56">
        <v>0.56299999999999994</v>
      </c>
      <c r="W141" s="15"/>
      <c r="X141" s="15"/>
      <c r="Y141" s="15"/>
    </row>
    <row r="142" spans="1:25" ht="12.75" customHeight="1">
      <c r="A142" s="53" t="s">
        <v>28</v>
      </c>
      <c r="B142" s="54" t="s">
        <v>21</v>
      </c>
      <c r="C142" s="54" t="s">
        <v>21</v>
      </c>
      <c r="D142" s="55">
        <v>40391</v>
      </c>
      <c r="E142" s="14">
        <v>2755.78</v>
      </c>
      <c r="F142" s="56">
        <v>1.079</v>
      </c>
      <c r="G142" s="14">
        <v>2237.25</v>
      </c>
      <c r="H142" s="56">
        <v>1.2430000000000001</v>
      </c>
      <c r="I142" s="14">
        <v>1821.3610000000001</v>
      </c>
      <c r="J142" s="56">
        <v>1.125</v>
      </c>
      <c r="K142" s="14">
        <v>647.72299999999996</v>
      </c>
      <c r="L142" s="56">
        <v>1.581</v>
      </c>
      <c r="M142" s="14">
        <v>987.49099999999999</v>
      </c>
      <c r="N142" s="56">
        <v>1.4319999999999999</v>
      </c>
      <c r="O142" s="14">
        <v>192.315</v>
      </c>
      <c r="P142" s="56">
        <v>1.7829999999999999</v>
      </c>
      <c r="Q142" s="14">
        <v>99.259</v>
      </c>
      <c r="R142" s="56">
        <v>4.3179999999999996</v>
      </c>
      <c r="S142" s="14">
        <v>181.09899999999999</v>
      </c>
      <c r="T142" s="56">
        <v>2.298</v>
      </c>
      <c r="U142" s="14">
        <v>8922.277</v>
      </c>
      <c r="V142" s="56">
        <v>0.50700000000000001</v>
      </c>
      <c r="W142" s="15"/>
      <c r="X142" s="15"/>
      <c r="Y142" s="15"/>
    </row>
    <row r="143" spans="1:25" ht="12.75" customHeight="1">
      <c r="A143" s="53" t="s">
        <v>28</v>
      </c>
      <c r="B143" s="54" t="s">
        <v>21</v>
      </c>
      <c r="C143" s="54" t="s">
        <v>21</v>
      </c>
      <c r="D143" s="55">
        <v>40756</v>
      </c>
      <c r="E143" s="14">
        <v>2871.5169999999998</v>
      </c>
      <c r="F143" s="56">
        <v>1.048</v>
      </c>
      <c r="G143" s="14">
        <v>2294.9090000000001</v>
      </c>
      <c r="H143" s="56">
        <v>1.0329999999999999</v>
      </c>
      <c r="I143" s="14">
        <v>1839.664</v>
      </c>
      <c r="J143" s="56">
        <v>1.3069999999999999</v>
      </c>
      <c r="K143" s="14">
        <v>663.19200000000001</v>
      </c>
      <c r="L143" s="56">
        <v>1.8640000000000001</v>
      </c>
      <c r="M143" s="14">
        <v>1018.9589999999999</v>
      </c>
      <c r="N143" s="56">
        <v>1.4750000000000001</v>
      </c>
      <c r="O143" s="14">
        <v>197.18600000000001</v>
      </c>
      <c r="P143" s="56">
        <v>2.069</v>
      </c>
      <c r="Q143" s="14">
        <v>96.432000000000002</v>
      </c>
      <c r="R143" s="56">
        <v>4.4790000000000001</v>
      </c>
      <c r="S143" s="14">
        <v>184.69</v>
      </c>
      <c r="T143" s="56">
        <v>2.0070000000000001</v>
      </c>
      <c r="U143" s="14">
        <v>9166.5499999999993</v>
      </c>
      <c r="V143" s="56">
        <v>0.51</v>
      </c>
      <c r="W143" s="15"/>
      <c r="X143" s="15"/>
      <c r="Y143" s="15"/>
    </row>
    <row r="144" spans="1:25" ht="12.75" customHeight="1">
      <c r="A144" s="53" t="s">
        <v>28</v>
      </c>
      <c r="B144" s="54" t="s">
        <v>21</v>
      </c>
      <c r="C144" s="54" t="s">
        <v>21</v>
      </c>
      <c r="D144" s="55">
        <v>41122</v>
      </c>
      <c r="E144" s="14">
        <v>2900.6010000000001</v>
      </c>
      <c r="F144" s="56">
        <v>0.92200000000000004</v>
      </c>
      <c r="G144" s="14">
        <v>2319.8319999999999</v>
      </c>
      <c r="H144" s="56">
        <v>0.95899999999999996</v>
      </c>
      <c r="I144" s="14">
        <v>1873.4780000000001</v>
      </c>
      <c r="J144" s="56">
        <v>1.1950000000000001</v>
      </c>
      <c r="K144" s="14">
        <v>663.53800000000001</v>
      </c>
      <c r="L144" s="56">
        <v>1.466</v>
      </c>
      <c r="M144" s="14">
        <v>1085.106</v>
      </c>
      <c r="N144" s="56">
        <v>1.1759999999999999</v>
      </c>
      <c r="O144" s="14">
        <v>193.715</v>
      </c>
      <c r="P144" s="56">
        <v>2.1429999999999998</v>
      </c>
      <c r="Q144" s="14">
        <v>107.15900000000001</v>
      </c>
      <c r="R144" s="56">
        <v>3.7069999999999999</v>
      </c>
      <c r="S144" s="14">
        <v>190.58500000000001</v>
      </c>
      <c r="T144" s="56">
        <v>2.62</v>
      </c>
      <c r="U144" s="14">
        <v>9334.0139999999992</v>
      </c>
      <c r="V144" s="56">
        <v>0.53</v>
      </c>
      <c r="W144" s="15"/>
      <c r="X144" s="15"/>
      <c r="Y144" s="15"/>
    </row>
    <row r="145" spans="1:25" ht="12.75" customHeight="1">
      <c r="A145" s="53" t="s">
        <v>28</v>
      </c>
      <c r="B145" s="54" t="s">
        <v>21</v>
      </c>
      <c r="C145" s="54" t="s">
        <v>21</v>
      </c>
      <c r="D145" s="55">
        <v>41487</v>
      </c>
      <c r="E145" s="14">
        <v>2971.248</v>
      </c>
      <c r="F145" s="56">
        <v>0.98699999999999999</v>
      </c>
      <c r="G145" s="14">
        <v>2333.7220000000002</v>
      </c>
      <c r="H145" s="56">
        <v>1.093</v>
      </c>
      <c r="I145" s="14">
        <v>1901.4259999999999</v>
      </c>
      <c r="J145" s="56">
        <v>1.232</v>
      </c>
      <c r="K145" s="14">
        <v>664.41</v>
      </c>
      <c r="L145" s="56">
        <v>1.5169999999999999</v>
      </c>
      <c r="M145" s="14">
        <v>1081.691</v>
      </c>
      <c r="N145" s="56">
        <v>1.2769999999999999</v>
      </c>
      <c r="O145" s="14">
        <v>189.94900000000001</v>
      </c>
      <c r="P145" s="56">
        <v>2.089</v>
      </c>
      <c r="Q145" s="14">
        <v>114.08799999999999</v>
      </c>
      <c r="R145" s="56">
        <v>3.1320000000000001</v>
      </c>
      <c r="S145" s="14">
        <v>192.464</v>
      </c>
      <c r="T145" s="56">
        <v>3.1269999999999998</v>
      </c>
      <c r="U145" s="14">
        <v>9448.9969999999994</v>
      </c>
      <c r="V145" s="56">
        <v>0.52100000000000002</v>
      </c>
      <c r="W145" s="15"/>
      <c r="X145" s="15"/>
      <c r="Y145" s="15"/>
    </row>
    <row r="146" spans="1:25" ht="12.75" customHeight="1">
      <c r="A146" s="53" t="s">
        <v>28</v>
      </c>
      <c r="B146" s="54" t="s">
        <v>21</v>
      </c>
      <c r="C146" s="54" t="s">
        <v>21</v>
      </c>
      <c r="D146" s="55">
        <v>41852</v>
      </c>
      <c r="E146" s="14">
        <v>2978.0329999999999</v>
      </c>
      <c r="F146" s="56">
        <v>0.96699999999999997</v>
      </c>
      <c r="G146" s="14">
        <v>2341.692</v>
      </c>
      <c r="H146" s="56">
        <v>1.2190000000000001</v>
      </c>
      <c r="I146" s="14">
        <v>1855.136</v>
      </c>
      <c r="J146" s="56">
        <v>1.1830000000000001</v>
      </c>
      <c r="K146" s="14">
        <v>655.32100000000003</v>
      </c>
      <c r="L146" s="56">
        <v>1.393</v>
      </c>
      <c r="M146" s="14">
        <v>1055.296</v>
      </c>
      <c r="N146" s="56">
        <v>1.7509999999999999</v>
      </c>
      <c r="O146" s="14">
        <v>197.56</v>
      </c>
      <c r="P146" s="56">
        <v>1.8640000000000001</v>
      </c>
      <c r="Q146" s="14">
        <v>96.052999999999997</v>
      </c>
      <c r="R146" s="56">
        <v>4.9260000000000002</v>
      </c>
      <c r="S146" s="14">
        <v>186.01599999999999</v>
      </c>
      <c r="T146" s="56">
        <v>1.853</v>
      </c>
      <c r="U146" s="14">
        <v>9365.1080000000002</v>
      </c>
      <c r="V146" s="56">
        <v>0.58199999999999996</v>
      </c>
      <c r="W146" s="15"/>
      <c r="X146" s="15"/>
      <c r="Y146" s="15"/>
    </row>
    <row r="147" spans="1:25" ht="12.75" customHeight="1">
      <c r="A147" s="53" t="s">
        <v>28</v>
      </c>
      <c r="B147" s="54" t="s">
        <v>21</v>
      </c>
      <c r="C147" s="54" t="s">
        <v>21</v>
      </c>
      <c r="D147" s="55">
        <v>42583</v>
      </c>
      <c r="E147" s="14">
        <v>3159.1660000000002</v>
      </c>
      <c r="F147" s="56">
        <v>0.93</v>
      </c>
      <c r="G147" s="14">
        <v>2527.7910000000002</v>
      </c>
      <c r="H147" s="56">
        <v>1.296</v>
      </c>
      <c r="I147" s="14">
        <v>1876.654</v>
      </c>
      <c r="J147" s="56">
        <v>1.157</v>
      </c>
      <c r="K147" s="14">
        <v>659.69100000000003</v>
      </c>
      <c r="L147" s="56">
        <v>1.8169999999999999</v>
      </c>
      <c r="M147" s="14">
        <v>1045.373</v>
      </c>
      <c r="N147" s="56">
        <v>1.609</v>
      </c>
      <c r="O147" s="14">
        <v>197.72200000000001</v>
      </c>
      <c r="P147" s="56">
        <v>2.173</v>
      </c>
      <c r="Q147" s="14">
        <v>98.21</v>
      </c>
      <c r="R147" s="56">
        <v>3.9279999999999999</v>
      </c>
      <c r="S147" s="14">
        <v>194.84899999999999</v>
      </c>
      <c r="T147" s="56">
        <v>1.853</v>
      </c>
      <c r="U147" s="14">
        <v>9759.4549999999999</v>
      </c>
      <c r="V147" s="56">
        <v>0.39600000000000002</v>
      </c>
      <c r="W147" s="15"/>
      <c r="X147" s="15"/>
      <c r="Y147" s="15"/>
    </row>
    <row r="148" spans="1:25" ht="12.75" customHeight="1">
      <c r="A148" s="53" t="s">
        <v>28</v>
      </c>
      <c r="B148" s="54" t="s">
        <v>21</v>
      </c>
      <c r="C148" s="54" t="s">
        <v>21</v>
      </c>
      <c r="D148" s="55">
        <v>43313</v>
      </c>
      <c r="E148" s="14">
        <v>3282.1869999999999</v>
      </c>
      <c r="F148" s="56">
        <v>0.95199999999999996</v>
      </c>
      <c r="G148" s="14">
        <v>2662.5149999999999</v>
      </c>
      <c r="H148" s="56">
        <v>1.04</v>
      </c>
      <c r="I148" s="14">
        <v>2015.806</v>
      </c>
      <c r="J148" s="56">
        <v>1.0649999999999999</v>
      </c>
      <c r="K148" s="14">
        <v>684.18799999999999</v>
      </c>
      <c r="L148" s="56">
        <v>1.6850000000000001</v>
      </c>
      <c r="M148" s="14">
        <v>1082.586</v>
      </c>
      <c r="N148" s="56">
        <v>1.534</v>
      </c>
      <c r="O148" s="14">
        <v>211.07</v>
      </c>
      <c r="P148" s="56">
        <v>1.82</v>
      </c>
      <c r="Q148" s="14">
        <v>94.188999999999993</v>
      </c>
      <c r="R148" s="56">
        <v>2.5030000000000001</v>
      </c>
      <c r="S148" s="14">
        <v>201.71799999999999</v>
      </c>
      <c r="T148" s="56">
        <v>2.4340000000000002</v>
      </c>
      <c r="U148" s="14">
        <v>10234.26</v>
      </c>
      <c r="V148" s="56">
        <v>0.59399999999999997</v>
      </c>
      <c r="W148" s="15"/>
      <c r="X148" s="15"/>
      <c r="Y148" s="15"/>
    </row>
    <row r="149" spans="1:25" ht="12.75" customHeight="1">
      <c r="A149" s="53" t="s">
        <v>28</v>
      </c>
      <c r="B149" s="54" t="s">
        <v>21</v>
      </c>
      <c r="C149" s="54" t="s">
        <v>21</v>
      </c>
      <c r="D149" s="55">
        <v>44044</v>
      </c>
      <c r="E149" s="14">
        <v>3229.9490000000001</v>
      </c>
      <c r="F149" s="56">
        <v>1.032</v>
      </c>
      <c r="G149" s="14">
        <v>2626.7750000000001</v>
      </c>
      <c r="H149" s="56">
        <v>0.90200000000000002</v>
      </c>
      <c r="I149" s="14">
        <v>1999.6020000000001</v>
      </c>
      <c r="J149" s="56">
        <v>1.3520000000000001</v>
      </c>
      <c r="K149" s="14">
        <v>686.18799999999999</v>
      </c>
      <c r="L149" s="56">
        <v>1.496</v>
      </c>
      <c r="M149" s="14">
        <v>1107.769</v>
      </c>
      <c r="N149" s="56">
        <v>0.93799999999999994</v>
      </c>
      <c r="O149" s="14">
        <v>213.90600000000001</v>
      </c>
      <c r="P149" s="56">
        <v>1.865</v>
      </c>
      <c r="Q149" s="14">
        <v>94.507000000000005</v>
      </c>
      <c r="R149" s="56">
        <v>2.4180000000000001</v>
      </c>
      <c r="S149" s="14">
        <v>213.93299999999999</v>
      </c>
      <c r="T149" s="56">
        <v>1.7090000000000001</v>
      </c>
      <c r="U149" s="14">
        <v>10172.629000000001</v>
      </c>
      <c r="V149" s="56">
        <v>0.53900000000000003</v>
      </c>
      <c r="W149" s="15"/>
      <c r="X149" s="15"/>
      <c r="Y149" s="15"/>
    </row>
    <row r="150" spans="1:25" ht="12.75" customHeight="1">
      <c r="A150" s="53" t="s">
        <v>28</v>
      </c>
      <c r="B150" s="54" t="s">
        <v>21</v>
      </c>
      <c r="C150" s="54" t="s">
        <v>21</v>
      </c>
      <c r="D150" s="55">
        <v>44774</v>
      </c>
      <c r="E150" s="14">
        <v>3504.9389999999999</v>
      </c>
      <c r="F150" s="56">
        <v>0.96199999999999997</v>
      </c>
      <c r="G150" s="14">
        <v>2910.5250000000001</v>
      </c>
      <c r="H150" s="56">
        <v>0.98499999999999999</v>
      </c>
      <c r="I150" s="14">
        <v>2276.502</v>
      </c>
      <c r="J150" s="56">
        <v>1.1120000000000001</v>
      </c>
      <c r="K150" s="14">
        <v>735.572</v>
      </c>
      <c r="L150" s="56">
        <v>1.1579999999999999</v>
      </c>
      <c r="M150" s="14">
        <v>1222.0229999999999</v>
      </c>
      <c r="N150" s="56">
        <v>1.141</v>
      </c>
      <c r="O150" s="14">
        <v>235.53299999999999</v>
      </c>
      <c r="P150" s="56">
        <v>1.3480000000000001</v>
      </c>
      <c r="Q150" s="14">
        <v>97.111999999999995</v>
      </c>
      <c r="R150" s="56">
        <v>2.1360000000000001</v>
      </c>
      <c r="S150" s="14">
        <v>224.81800000000001</v>
      </c>
      <c r="T150" s="56">
        <v>1.623</v>
      </c>
      <c r="U150" s="14">
        <v>11207.023999999999</v>
      </c>
      <c r="V150" s="56">
        <v>0.50600000000000001</v>
      </c>
      <c r="W150" s="15"/>
      <c r="X150" s="15"/>
      <c r="Y150" s="15"/>
    </row>
    <row r="151" spans="1:25" ht="12.75" customHeight="1">
      <c r="A151" s="57" t="s">
        <v>28</v>
      </c>
      <c r="B151" s="58" t="s">
        <v>21</v>
      </c>
      <c r="C151" s="58" t="s">
        <v>21</v>
      </c>
      <c r="D151" s="59">
        <v>45505</v>
      </c>
      <c r="E151" s="16">
        <v>3754.4169999999999</v>
      </c>
      <c r="F151" s="60">
        <v>0.91800000000000004</v>
      </c>
      <c r="G151" s="16">
        <v>3193.8850000000002</v>
      </c>
      <c r="H151" s="60">
        <v>0.92300000000000004</v>
      </c>
      <c r="I151" s="16">
        <v>2452.09</v>
      </c>
      <c r="J151" s="60">
        <v>1.2070000000000001</v>
      </c>
      <c r="K151" s="16">
        <v>778.99199999999996</v>
      </c>
      <c r="L151" s="60">
        <v>1.43</v>
      </c>
      <c r="M151" s="16">
        <v>1324.877</v>
      </c>
      <c r="N151" s="60">
        <v>0.996</v>
      </c>
      <c r="O151" s="16">
        <v>231.48699999999999</v>
      </c>
      <c r="P151" s="60">
        <v>1.242</v>
      </c>
      <c r="Q151" s="16">
        <v>100.85599999999999</v>
      </c>
      <c r="R151" s="60">
        <v>1.9790000000000001</v>
      </c>
      <c r="S151" s="16">
        <v>242.101</v>
      </c>
      <c r="T151" s="60">
        <v>1.871</v>
      </c>
      <c r="U151" s="16">
        <v>12078.706</v>
      </c>
      <c r="V151" s="60">
        <v>0.46899999999999997</v>
      </c>
      <c r="W151" s="15"/>
      <c r="X151" s="15"/>
      <c r="Y151" s="15"/>
    </row>
    <row r="152" spans="1:25" ht="12.75" customHeight="1">
      <c r="A152" s="53" t="s">
        <v>29</v>
      </c>
      <c r="B152" s="54" t="s">
        <v>30</v>
      </c>
      <c r="C152" s="54" t="s">
        <v>42</v>
      </c>
      <c r="D152" s="55">
        <v>38200</v>
      </c>
      <c r="E152" s="14">
        <v>900</v>
      </c>
      <c r="F152" s="56">
        <v>2</v>
      </c>
      <c r="G152" s="14">
        <v>900</v>
      </c>
      <c r="H152" s="56">
        <v>1.6</v>
      </c>
      <c r="I152" s="14">
        <v>900</v>
      </c>
      <c r="J152" s="56">
        <v>2.2999999999999998</v>
      </c>
      <c r="K152" s="14">
        <v>800</v>
      </c>
      <c r="L152" s="56">
        <v>2.1</v>
      </c>
      <c r="M152" s="14">
        <v>900</v>
      </c>
      <c r="N152" s="56">
        <v>1.2</v>
      </c>
      <c r="O152" s="14">
        <v>800</v>
      </c>
      <c r="P152" s="56">
        <v>3.1</v>
      </c>
      <c r="Q152" s="14">
        <v>1000</v>
      </c>
      <c r="R152" s="56">
        <v>4.5999999999999996</v>
      </c>
      <c r="S152" s="14">
        <v>1000</v>
      </c>
      <c r="T152" s="56">
        <v>2.6</v>
      </c>
      <c r="U152" s="14">
        <v>900</v>
      </c>
      <c r="V152" s="56">
        <v>0.7</v>
      </c>
      <c r="W152" s="15"/>
      <c r="X152" s="15"/>
      <c r="Y152" s="15"/>
    </row>
    <row r="153" spans="1:25" ht="12.75" customHeight="1">
      <c r="A153" s="53" t="s">
        <v>29</v>
      </c>
      <c r="B153" s="54" t="s">
        <v>30</v>
      </c>
      <c r="C153" s="54" t="s">
        <v>42</v>
      </c>
      <c r="D153" s="55">
        <v>38565</v>
      </c>
      <c r="E153" s="14">
        <v>931.80200000000002</v>
      </c>
      <c r="F153" s="56">
        <v>2.7</v>
      </c>
      <c r="G153" s="14">
        <v>900</v>
      </c>
      <c r="H153" s="56">
        <v>1.4</v>
      </c>
      <c r="I153" s="14">
        <v>950</v>
      </c>
      <c r="J153" s="56">
        <v>2.1</v>
      </c>
      <c r="K153" s="14">
        <v>875</v>
      </c>
      <c r="L153" s="56">
        <v>3.3</v>
      </c>
      <c r="M153" s="14">
        <v>957.85</v>
      </c>
      <c r="N153" s="56">
        <v>2.6</v>
      </c>
      <c r="O153" s="14">
        <v>850</v>
      </c>
      <c r="P153" s="56">
        <v>3.7</v>
      </c>
      <c r="Q153" s="14">
        <v>1050</v>
      </c>
      <c r="R153" s="56">
        <v>6.5</v>
      </c>
      <c r="S153" s="14">
        <v>1055.857</v>
      </c>
      <c r="T153" s="56">
        <v>3.6</v>
      </c>
      <c r="U153" s="14">
        <v>923</v>
      </c>
      <c r="V153" s="56">
        <v>1.4</v>
      </c>
      <c r="W153" s="15"/>
      <c r="X153" s="15"/>
      <c r="Y153" s="15"/>
    </row>
    <row r="154" spans="1:25" ht="12.75" customHeight="1">
      <c r="A154" s="53" t="s">
        <v>29</v>
      </c>
      <c r="B154" s="54" t="s">
        <v>30</v>
      </c>
      <c r="C154" s="54" t="s">
        <v>42</v>
      </c>
      <c r="D154" s="55">
        <v>38930</v>
      </c>
      <c r="E154" s="14">
        <v>1000</v>
      </c>
      <c r="F154" s="56">
        <v>1.3</v>
      </c>
      <c r="G154" s="14">
        <v>950</v>
      </c>
      <c r="H154" s="56">
        <v>2.7</v>
      </c>
      <c r="I154" s="14">
        <v>1000</v>
      </c>
      <c r="J154" s="56">
        <v>1.3</v>
      </c>
      <c r="K154" s="14">
        <v>914.34</v>
      </c>
      <c r="L154" s="56">
        <v>2.4</v>
      </c>
      <c r="M154" s="14">
        <v>1000</v>
      </c>
      <c r="N154" s="56">
        <v>1.3</v>
      </c>
      <c r="O154" s="14">
        <v>949.31200000000001</v>
      </c>
      <c r="P154" s="56">
        <v>3.5</v>
      </c>
      <c r="Q154" s="14">
        <v>902.15300000000002</v>
      </c>
      <c r="R154" s="56">
        <v>8.3000000000000007</v>
      </c>
      <c r="S154" s="14">
        <v>1200</v>
      </c>
      <c r="T154" s="56">
        <v>2.8</v>
      </c>
      <c r="U154" s="14">
        <v>980</v>
      </c>
      <c r="V154" s="56">
        <v>1.3</v>
      </c>
      <c r="W154" s="15"/>
      <c r="X154" s="15"/>
      <c r="Y154" s="15"/>
    </row>
    <row r="155" spans="1:25" ht="12.75" customHeight="1">
      <c r="A155" s="53" t="s">
        <v>29</v>
      </c>
      <c r="B155" s="54" t="s">
        <v>30</v>
      </c>
      <c r="C155" s="54" t="s">
        <v>42</v>
      </c>
      <c r="D155" s="55">
        <v>39295</v>
      </c>
      <c r="E155" s="14">
        <v>1050</v>
      </c>
      <c r="F155" s="56">
        <v>2.4</v>
      </c>
      <c r="G155" s="14">
        <v>1000</v>
      </c>
      <c r="H155" s="56">
        <v>1</v>
      </c>
      <c r="I155" s="14">
        <v>1000.776</v>
      </c>
      <c r="J155" s="56">
        <v>1.3</v>
      </c>
      <c r="K155" s="14">
        <v>1000</v>
      </c>
      <c r="L155" s="56">
        <v>2</v>
      </c>
      <c r="M155" s="14">
        <v>1100</v>
      </c>
      <c r="N155" s="56">
        <v>2.2999999999999998</v>
      </c>
      <c r="O155" s="14">
        <v>950</v>
      </c>
      <c r="P155" s="56">
        <v>2.9</v>
      </c>
      <c r="Q155" s="14">
        <v>1075.6110000000001</v>
      </c>
      <c r="R155" s="56">
        <v>4.4000000000000004</v>
      </c>
      <c r="S155" s="14">
        <v>1250</v>
      </c>
      <c r="T155" s="56">
        <v>3.1</v>
      </c>
      <c r="U155" s="14">
        <v>1029.2750000000001</v>
      </c>
      <c r="V155" s="56">
        <v>1.2</v>
      </c>
      <c r="W155" s="15"/>
      <c r="X155" s="15"/>
      <c r="Y155" s="15"/>
    </row>
    <row r="156" spans="1:25" ht="12.75" customHeight="1">
      <c r="A156" s="53" t="s">
        <v>29</v>
      </c>
      <c r="B156" s="54" t="s">
        <v>30</v>
      </c>
      <c r="C156" s="54" t="s">
        <v>42</v>
      </c>
      <c r="D156" s="55">
        <v>39661</v>
      </c>
      <c r="E156" s="14">
        <v>1086.1220000000001</v>
      </c>
      <c r="F156" s="56">
        <v>3.5</v>
      </c>
      <c r="G156" s="14">
        <v>1000</v>
      </c>
      <c r="H156" s="56">
        <v>1.8</v>
      </c>
      <c r="I156" s="14">
        <v>1050</v>
      </c>
      <c r="J156" s="56">
        <v>3.4</v>
      </c>
      <c r="K156" s="14">
        <v>1000</v>
      </c>
      <c r="L156" s="56">
        <v>3.6</v>
      </c>
      <c r="M156" s="14">
        <v>1150</v>
      </c>
      <c r="N156" s="56">
        <v>3.3</v>
      </c>
      <c r="O156" s="14">
        <v>1000</v>
      </c>
      <c r="P156" s="56">
        <v>3.3</v>
      </c>
      <c r="Q156" s="14">
        <v>1172.0239999999999</v>
      </c>
      <c r="R156" s="56">
        <v>7.4</v>
      </c>
      <c r="S156" s="14">
        <v>1350</v>
      </c>
      <c r="T156" s="56">
        <v>5.8</v>
      </c>
      <c r="U156" s="14">
        <v>1050.451</v>
      </c>
      <c r="V156" s="56">
        <v>1.5</v>
      </c>
      <c r="W156" s="15"/>
      <c r="X156" s="15"/>
      <c r="Y156" s="15"/>
    </row>
    <row r="157" spans="1:25" ht="12.75" customHeight="1">
      <c r="A157" s="53" t="s">
        <v>29</v>
      </c>
      <c r="B157" s="54" t="s">
        <v>30</v>
      </c>
      <c r="C157" s="54" t="s">
        <v>42</v>
      </c>
      <c r="D157" s="55">
        <v>40026</v>
      </c>
      <c r="E157" s="14">
        <v>1150</v>
      </c>
      <c r="F157" s="56">
        <v>2.2000000000000002</v>
      </c>
      <c r="G157" s="14">
        <v>1019.439</v>
      </c>
      <c r="H157" s="56">
        <v>2.5</v>
      </c>
      <c r="I157" s="14">
        <v>1104.02</v>
      </c>
      <c r="J157" s="56">
        <v>3.4</v>
      </c>
      <c r="K157" s="14">
        <v>1057</v>
      </c>
      <c r="L157" s="56">
        <v>2.4</v>
      </c>
      <c r="M157" s="14">
        <v>1233.8869999999999</v>
      </c>
      <c r="N157" s="56">
        <v>2.5</v>
      </c>
      <c r="O157" s="14">
        <v>1000</v>
      </c>
      <c r="P157" s="56">
        <v>1.6</v>
      </c>
      <c r="Q157" s="14">
        <v>1300</v>
      </c>
      <c r="R157" s="56">
        <v>6.5</v>
      </c>
      <c r="S157" s="14">
        <v>1371.876</v>
      </c>
      <c r="T157" s="56">
        <v>5.2</v>
      </c>
      <c r="U157" s="14">
        <v>1100</v>
      </c>
      <c r="V157" s="56">
        <v>1.2</v>
      </c>
      <c r="W157" s="15"/>
      <c r="X157" s="15"/>
      <c r="Y157" s="15"/>
    </row>
    <row r="158" spans="1:25" ht="12.75" customHeight="1">
      <c r="A158" s="53" t="s">
        <v>29</v>
      </c>
      <c r="B158" s="54" t="s">
        <v>30</v>
      </c>
      <c r="C158" s="54" t="s">
        <v>42</v>
      </c>
      <c r="D158" s="55">
        <v>40391</v>
      </c>
      <c r="E158" s="14">
        <v>1200</v>
      </c>
      <c r="F158" s="56">
        <v>2.2999999999999998</v>
      </c>
      <c r="G158" s="14">
        <v>1100</v>
      </c>
      <c r="H158" s="56">
        <v>2.2000000000000002</v>
      </c>
      <c r="I158" s="14">
        <v>1150</v>
      </c>
      <c r="J158" s="56">
        <v>2.2000000000000002</v>
      </c>
      <c r="K158" s="14">
        <v>1047.8130000000001</v>
      </c>
      <c r="L158" s="56">
        <v>2.4</v>
      </c>
      <c r="M158" s="14">
        <v>1250</v>
      </c>
      <c r="N158" s="56">
        <v>1.4</v>
      </c>
      <c r="O158" s="14">
        <v>1115.354</v>
      </c>
      <c r="P158" s="56">
        <v>3.3</v>
      </c>
      <c r="Q158" s="14">
        <v>1219.23</v>
      </c>
      <c r="R158" s="56">
        <v>7.3</v>
      </c>
      <c r="S158" s="14">
        <v>1377</v>
      </c>
      <c r="T158" s="56">
        <v>3.7</v>
      </c>
      <c r="U158" s="14">
        <v>1153</v>
      </c>
      <c r="V158" s="56">
        <v>1.5</v>
      </c>
      <c r="W158" s="15"/>
      <c r="X158" s="15"/>
      <c r="Y158" s="15"/>
    </row>
    <row r="159" spans="1:25" ht="12.75" customHeight="1">
      <c r="A159" s="53" t="s">
        <v>29</v>
      </c>
      <c r="B159" s="54" t="s">
        <v>30</v>
      </c>
      <c r="C159" s="54" t="s">
        <v>42</v>
      </c>
      <c r="D159" s="55">
        <v>40756</v>
      </c>
      <c r="E159" s="14">
        <v>1250</v>
      </c>
      <c r="F159" s="56">
        <v>2</v>
      </c>
      <c r="G159" s="14">
        <v>1153.2829999999999</v>
      </c>
      <c r="H159" s="56">
        <v>2.2000000000000002</v>
      </c>
      <c r="I159" s="14">
        <v>1243.9549999999999</v>
      </c>
      <c r="J159" s="56">
        <v>2</v>
      </c>
      <c r="K159" s="14">
        <v>1196</v>
      </c>
      <c r="L159" s="56">
        <v>3</v>
      </c>
      <c r="M159" s="14">
        <v>1400</v>
      </c>
      <c r="N159" s="56">
        <v>4.5</v>
      </c>
      <c r="O159" s="14">
        <v>1100</v>
      </c>
      <c r="P159" s="56">
        <v>2.5</v>
      </c>
      <c r="Q159" s="14">
        <v>1346.1020000000001</v>
      </c>
      <c r="R159" s="56">
        <v>5.3</v>
      </c>
      <c r="S159" s="14">
        <v>1400.65</v>
      </c>
      <c r="T159" s="56">
        <v>4.0999999999999996</v>
      </c>
      <c r="U159" s="14">
        <v>1240</v>
      </c>
      <c r="V159" s="56">
        <v>1</v>
      </c>
      <c r="W159" s="15"/>
      <c r="X159" s="15"/>
      <c r="Y159" s="15"/>
    </row>
    <row r="160" spans="1:25" ht="12.75" customHeight="1">
      <c r="A160" s="53" t="s">
        <v>29</v>
      </c>
      <c r="B160" s="54" t="s">
        <v>30</v>
      </c>
      <c r="C160" s="54" t="s">
        <v>42</v>
      </c>
      <c r="D160" s="55">
        <v>41122</v>
      </c>
      <c r="E160" s="14">
        <v>1250</v>
      </c>
      <c r="F160" s="56">
        <v>2</v>
      </c>
      <c r="G160" s="14">
        <v>1198.6220000000001</v>
      </c>
      <c r="H160" s="56">
        <v>2.6</v>
      </c>
      <c r="I160" s="14">
        <v>1260.972</v>
      </c>
      <c r="J160" s="56">
        <v>3</v>
      </c>
      <c r="K160" s="14">
        <v>1200</v>
      </c>
      <c r="L160" s="56">
        <v>3.1</v>
      </c>
      <c r="M160" s="14">
        <v>1376.8820000000001</v>
      </c>
      <c r="N160" s="56">
        <v>3.6</v>
      </c>
      <c r="O160" s="14">
        <v>1100</v>
      </c>
      <c r="P160" s="56">
        <v>2.6</v>
      </c>
      <c r="Q160" s="14">
        <v>1357.635</v>
      </c>
      <c r="R160" s="56">
        <v>7</v>
      </c>
      <c r="S160" s="14">
        <v>1460.7449999999999</v>
      </c>
      <c r="T160" s="56">
        <v>3.5</v>
      </c>
      <c r="U160" s="14">
        <v>1250</v>
      </c>
      <c r="V160" s="56">
        <v>0.9</v>
      </c>
      <c r="W160" s="15"/>
      <c r="X160" s="15"/>
      <c r="Y160" s="15"/>
    </row>
    <row r="161" spans="1:25" ht="12.75" customHeight="1">
      <c r="A161" s="53" t="s">
        <v>29</v>
      </c>
      <c r="B161" s="54" t="s">
        <v>30</v>
      </c>
      <c r="C161" s="54" t="s">
        <v>42</v>
      </c>
      <c r="D161" s="55">
        <v>41487</v>
      </c>
      <c r="E161" s="14">
        <v>1300</v>
      </c>
      <c r="F161" s="56">
        <v>2</v>
      </c>
      <c r="G161" s="14">
        <v>1250</v>
      </c>
      <c r="H161" s="56">
        <v>2</v>
      </c>
      <c r="I161" s="14">
        <v>1300</v>
      </c>
      <c r="J161" s="56">
        <v>2.4</v>
      </c>
      <c r="K161" s="14">
        <v>1250</v>
      </c>
      <c r="L161" s="56">
        <v>4</v>
      </c>
      <c r="M161" s="14">
        <v>1400</v>
      </c>
      <c r="N161" s="56">
        <v>3.6</v>
      </c>
      <c r="O161" s="14">
        <v>1150</v>
      </c>
      <c r="P161" s="56">
        <v>5.5</v>
      </c>
      <c r="Q161" s="14">
        <v>1572.972</v>
      </c>
      <c r="R161" s="56">
        <v>4.3</v>
      </c>
      <c r="S161" s="14">
        <v>1446.4459999999999</v>
      </c>
      <c r="T161" s="56">
        <v>6.9</v>
      </c>
      <c r="U161" s="14">
        <v>1300</v>
      </c>
      <c r="V161" s="56">
        <v>1.5</v>
      </c>
      <c r="W161" s="15"/>
      <c r="X161" s="15"/>
      <c r="Y161" s="15"/>
    </row>
    <row r="162" spans="1:25" ht="12.75" customHeight="1">
      <c r="A162" s="53" t="s">
        <v>29</v>
      </c>
      <c r="B162" s="54" t="s">
        <v>30</v>
      </c>
      <c r="C162" s="54" t="s">
        <v>42</v>
      </c>
      <c r="D162" s="55">
        <v>41852</v>
      </c>
      <c r="E162" s="14">
        <v>1350</v>
      </c>
      <c r="F162" s="56">
        <v>1.9</v>
      </c>
      <c r="G162" s="14">
        <v>1292.9649999999999</v>
      </c>
      <c r="H162" s="56">
        <v>3</v>
      </c>
      <c r="I162" s="14">
        <v>1312.3</v>
      </c>
      <c r="J162" s="56">
        <v>3.3</v>
      </c>
      <c r="K162" s="14">
        <v>1250</v>
      </c>
      <c r="L162" s="56">
        <v>3.4</v>
      </c>
      <c r="M162" s="14">
        <v>1539.4580000000001</v>
      </c>
      <c r="N162" s="56">
        <v>3.3</v>
      </c>
      <c r="O162" s="14">
        <v>1225</v>
      </c>
      <c r="P162" s="56">
        <v>3</v>
      </c>
      <c r="Q162" s="14">
        <v>1500.8230000000001</v>
      </c>
      <c r="R162" s="56">
        <v>3</v>
      </c>
      <c r="S162" s="14">
        <v>1448.646</v>
      </c>
      <c r="T162" s="56">
        <v>5.2</v>
      </c>
      <c r="U162" s="14">
        <v>1342</v>
      </c>
      <c r="V162" s="56">
        <v>1.3</v>
      </c>
      <c r="W162" s="15"/>
      <c r="X162" s="15"/>
      <c r="Y162" s="15"/>
    </row>
    <row r="163" spans="1:25" ht="12.75" customHeight="1">
      <c r="A163" s="53" t="s">
        <v>29</v>
      </c>
      <c r="B163" s="54" t="s">
        <v>30</v>
      </c>
      <c r="C163" s="54" t="s">
        <v>42</v>
      </c>
      <c r="D163" s="55">
        <v>42583</v>
      </c>
      <c r="E163" s="14">
        <v>1366.846</v>
      </c>
      <c r="F163" s="56">
        <v>2.6</v>
      </c>
      <c r="G163" s="14">
        <v>1400</v>
      </c>
      <c r="H163" s="56">
        <v>2.9</v>
      </c>
      <c r="I163" s="14">
        <v>1400</v>
      </c>
      <c r="J163" s="56">
        <v>3.7</v>
      </c>
      <c r="K163" s="14">
        <v>1364.4670000000001</v>
      </c>
      <c r="L163" s="56">
        <v>3.9</v>
      </c>
      <c r="M163" s="14">
        <v>1500</v>
      </c>
      <c r="N163" s="56">
        <v>4.2</v>
      </c>
      <c r="O163" s="14">
        <v>1271.2339999999999</v>
      </c>
      <c r="P163" s="56">
        <v>3.2</v>
      </c>
      <c r="Q163" s="14">
        <v>1658.0340000000001</v>
      </c>
      <c r="R163" s="56">
        <v>6.2</v>
      </c>
      <c r="S163" s="14">
        <v>1513</v>
      </c>
      <c r="T163" s="56">
        <v>5.2</v>
      </c>
      <c r="U163" s="14">
        <v>1400</v>
      </c>
      <c r="V163" s="56">
        <v>1.8</v>
      </c>
      <c r="W163" s="15"/>
      <c r="X163" s="15"/>
      <c r="Y163" s="15"/>
    </row>
    <row r="164" spans="1:25" ht="12.75" customHeight="1">
      <c r="A164" s="53" t="s">
        <v>29</v>
      </c>
      <c r="B164" s="54" t="s">
        <v>30</v>
      </c>
      <c r="C164" s="54" t="s">
        <v>42</v>
      </c>
      <c r="D164" s="55">
        <v>43313</v>
      </c>
      <c r="E164" s="14">
        <v>1483.2180000000001</v>
      </c>
      <c r="F164" s="56">
        <v>1.7</v>
      </c>
      <c r="G164" s="14">
        <v>1550</v>
      </c>
      <c r="H164" s="56">
        <v>1.9</v>
      </c>
      <c r="I164" s="14">
        <v>1579.616</v>
      </c>
      <c r="J164" s="56">
        <v>3.1</v>
      </c>
      <c r="K164" s="14">
        <v>1301.915</v>
      </c>
      <c r="L164" s="56">
        <v>5.6</v>
      </c>
      <c r="M164" s="14">
        <v>1550</v>
      </c>
      <c r="N164" s="56">
        <v>4.5</v>
      </c>
      <c r="O164" s="14">
        <v>1400</v>
      </c>
      <c r="P164" s="56">
        <v>3.6</v>
      </c>
      <c r="Q164" s="14">
        <v>1780.2239999999999</v>
      </c>
      <c r="R164" s="56">
        <v>4.9000000000000004</v>
      </c>
      <c r="S164" s="14">
        <v>1673.277</v>
      </c>
      <c r="T164" s="56">
        <v>4.5999999999999996</v>
      </c>
      <c r="U164" s="14">
        <v>1500</v>
      </c>
      <c r="V164" s="56">
        <v>0.6</v>
      </c>
      <c r="W164" s="15"/>
      <c r="X164" s="15"/>
      <c r="Y164" s="15"/>
    </row>
    <row r="165" spans="1:25" ht="12.75" customHeight="1">
      <c r="A165" s="53" t="s">
        <v>29</v>
      </c>
      <c r="B165" s="54" t="s">
        <v>30</v>
      </c>
      <c r="C165" s="54" t="s">
        <v>42</v>
      </c>
      <c r="D165" s="55">
        <v>44044</v>
      </c>
      <c r="E165" s="14">
        <v>1633</v>
      </c>
      <c r="F165" s="56">
        <v>2.5</v>
      </c>
      <c r="G165" s="14">
        <v>1600</v>
      </c>
      <c r="H165" s="56">
        <v>3.2</v>
      </c>
      <c r="I165" s="14">
        <v>1700</v>
      </c>
      <c r="J165" s="56">
        <v>3.8</v>
      </c>
      <c r="K165" s="14">
        <v>1500</v>
      </c>
      <c r="L165" s="56">
        <v>3.1</v>
      </c>
      <c r="M165" s="14">
        <v>1800</v>
      </c>
      <c r="N165" s="56">
        <v>3</v>
      </c>
      <c r="O165" s="14">
        <v>1513.19</v>
      </c>
      <c r="P165" s="56">
        <v>4</v>
      </c>
      <c r="Q165" s="14">
        <v>1895.1469999999999</v>
      </c>
      <c r="R165" s="56">
        <v>5.9</v>
      </c>
      <c r="S165" s="14">
        <v>1809.9290000000001</v>
      </c>
      <c r="T165" s="56">
        <v>5.5</v>
      </c>
      <c r="U165" s="14">
        <v>1650</v>
      </c>
      <c r="V165" s="56">
        <v>1.5</v>
      </c>
      <c r="W165" s="15"/>
      <c r="X165" s="15"/>
      <c r="Y165" s="15"/>
    </row>
    <row r="166" spans="1:25" ht="12.75" customHeight="1">
      <c r="A166" s="53" t="s">
        <v>29</v>
      </c>
      <c r="B166" s="54" t="s">
        <v>30</v>
      </c>
      <c r="C166" s="54" t="s">
        <v>42</v>
      </c>
      <c r="D166" s="55">
        <v>44774</v>
      </c>
      <c r="E166" s="14">
        <v>1623.5820000000001</v>
      </c>
      <c r="F166" s="56">
        <v>3.1</v>
      </c>
      <c r="G166" s="14">
        <v>1775.5429999999999</v>
      </c>
      <c r="H166" s="56">
        <v>3.8</v>
      </c>
      <c r="I166" s="14">
        <v>1803.7529999999999</v>
      </c>
      <c r="J166" s="56">
        <v>3.2</v>
      </c>
      <c r="K166" s="14">
        <v>1464.5039999999999</v>
      </c>
      <c r="L166" s="56">
        <v>4.9000000000000004</v>
      </c>
      <c r="M166" s="14">
        <v>1814.87</v>
      </c>
      <c r="N166" s="56">
        <v>5.2</v>
      </c>
      <c r="O166" s="14">
        <v>1607.44</v>
      </c>
      <c r="P166" s="56">
        <v>3.6</v>
      </c>
      <c r="Q166" s="14">
        <v>1917</v>
      </c>
      <c r="R166" s="56">
        <v>3.6</v>
      </c>
      <c r="S166" s="14">
        <v>1896.2080000000001</v>
      </c>
      <c r="T166" s="56">
        <v>5.2</v>
      </c>
      <c r="U166" s="14">
        <v>1718.0239999999999</v>
      </c>
      <c r="V166" s="56">
        <v>1.5</v>
      </c>
      <c r="W166" s="15"/>
      <c r="X166" s="15"/>
      <c r="Y166" s="15"/>
    </row>
    <row r="167" spans="1:25" ht="12.75" customHeight="1">
      <c r="A167" s="53" t="s">
        <v>29</v>
      </c>
      <c r="B167" s="54" t="s">
        <v>30</v>
      </c>
      <c r="C167" s="54" t="s">
        <v>42</v>
      </c>
      <c r="D167" s="55">
        <v>45505</v>
      </c>
      <c r="E167" s="14">
        <v>1889.047</v>
      </c>
      <c r="F167" s="56">
        <v>1.8</v>
      </c>
      <c r="G167" s="14">
        <v>1839.1110000000001</v>
      </c>
      <c r="H167" s="56">
        <v>3.7</v>
      </c>
      <c r="I167" s="14">
        <v>1900</v>
      </c>
      <c r="J167" s="56">
        <v>2.9</v>
      </c>
      <c r="K167" s="14">
        <v>1614.4380000000001</v>
      </c>
      <c r="L167" s="56">
        <v>4.9000000000000004</v>
      </c>
      <c r="M167" s="14">
        <v>1900</v>
      </c>
      <c r="N167" s="56">
        <v>4</v>
      </c>
      <c r="O167" s="14">
        <v>1749.393</v>
      </c>
      <c r="P167" s="56">
        <v>4.2</v>
      </c>
      <c r="Q167" s="14">
        <v>2048.8780000000002</v>
      </c>
      <c r="R167" s="56">
        <v>3.7</v>
      </c>
      <c r="S167" s="14">
        <v>2000</v>
      </c>
      <c r="T167" s="56">
        <v>4</v>
      </c>
      <c r="U167" s="14">
        <v>1859.5139999999999</v>
      </c>
      <c r="V167" s="56">
        <v>1.4</v>
      </c>
      <c r="W167" s="15"/>
      <c r="X167" s="15"/>
      <c r="Y167" s="15"/>
    </row>
    <row r="168" spans="1:25" ht="12.75" customHeight="1">
      <c r="A168" s="53" t="s">
        <v>29</v>
      </c>
      <c r="B168" s="54" t="s">
        <v>30</v>
      </c>
      <c r="C168" s="54" t="s">
        <v>43</v>
      </c>
      <c r="D168" s="55">
        <v>38200</v>
      </c>
      <c r="E168" s="14">
        <v>800</v>
      </c>
      <c r="F168" s="56">
        <v>0.9</v>
      </c>
      <c r="G168" s="14">
        <v>770</v>
      </c>
      <c r="H168" s="56">
        <v>1.7</v>
      </c>
      <c r="I168" s="14">
        <v>700</v>
      </c>
      <c r="J168" s="56">
        <v>0.8</v>
      </c>
      <c r="K168" s="14">
        <v>730</v>
      </c>
      <c r="L168" s="56">
        <v>1.7</v>
      </c>
      <c r="M168" s="14">
        <v>760</v>
      </c>
      <c r="N168" s="56">
        <v>1.1000000000000001</v>
      </c>
      <c r="O168" s="14">
        <v>700</v>
      </c>
      <c r="P168" s="56">
        <v>2.2000000000000002</v>
      </c>
      <c r="Q168" s="14">
        <v>800</v>
      </c>
      <c r="R168" s="56">
        <v>2.1</v>
      </c>
      <c r="S168" s="14">
        <v>950</v>
      </c>
      <c r="T168" s="56">
        <v>2.7</v>
      </c>
      <c r="U168" s="14">
        <v>760</v>
      </c>
      <c r="V168" s="56">
        <v>0.8</v>
      </c>
      <c r="W168" s="15"/>
      <c r="X168" s="15"/>
      <c r="Y168" s="15"/>
    </row>
    <row r="169" spans="1:25" ht="12.75" customHeight="1">
      <c r="A169" s="53" t="s">
        <v>29</v>
      </c>
      <c r="B169" s="54" t="s">
        <v>30</v>
      </c>
      <c r="C169" s="54" t="s">
        <v>43</v>
      </c>
      <c r="D169" s="55">
        <v>38565</v>
      </c>
      <c r="E169" s="14">
        <v>850</v>
      </c>
      <c r="F169" s="56">
        <v>2</v>
      </c>
      <c r="G169" s="14">
        <v>807</v>
      </c>
      <c r="H169" s="56">
        <v>1.3</v>
      </c>
      <c r="I169" s="14">
        <v>750</v>
      </c>
      <c r="J169" s="56">
        <v>1.2</v>
      </c>
      <c r="K169" s="14">
        <v>770</v>
      </c>
      <c r="L169" s="56">
        <v>1.7</v>
      </c>
      <c r="M169" s="14">
        <v>800</v>
      </c>
      <c r="N169" s="56">
        <v>1.6</v>
      </c>
      <c r="O169" s="14">
        <v>726</v>
      </c>
      <c r="P169" s="56">
        <v>1.8</v>
      </c>
      <c r="Q169" s="14">
        <v>807.35400000000004</v>
      </c>
      <c r="R169" s="56">
        <v>3.4</v>
      </c>
      <c r="S169" s="14">
        <v>957</v>
      </c>
      <c r="T169" s="56">
        <v>2.7</v>
      </c>
      <c r="U169" s="14">
        <v>800</v>
      </c>
      <c r="V169" s="56">
        <v>0.2</v>
      </c>
      <c r="W169" s="15"/>
      <c r="X169" s="15"/>
      <c r="Y169" s="15"/>
    </row>
    <row r="170" spans="1:25" ht="12.75" customHeight="1">
      <c r="A170" s="53" t="s">
        <v>29</v>
      </c>
      <c r="B170" s="54" t="s">
        <v>30</v>
      </c>
      <c r="C170" s="54" t="s">
        <v>43</v>
      </c>
      <c r="D170" s="55">
        <v>38930</v>
      </c>
      <c r="E170" s="14">
        <v>900</v>
      </c>
      <c r="F170" s="56">
        <v>0.8</v>
      </c>
      <c r="G170" s="14">
        <v>875</v>
      </c>
      <c r="H170" s="56">
        <v>1.5</v>
      </c>
      <c r="I170" s="14">
        <v>800</v>
      </c>
      <c r="J170" s="56">
        <v>0.6</v>
      </c>
      <c r="K170" s="14">
        <v>805.42100000000005</v>
      </c>
      <c r="L170" s="56">
        <v>1.6</v>
      </c>
      <c r="M170" s="14">
        <v>890</v>
      </c>
      <c r="N170" s="56">
        <v>1.3</v>
      </c>
      <c r="O170" s="14">
        <v>771.15800000000002</v>
      </c>
      <c r="P170" s="56">
        <v>2.4</v>
      </c>
      <c r="Q170" s="14">
        <v>874.18299999999999</v>
      </c>
      <c r="R170" s="56">
        <v>4</v>
      </c>
      <c r="S170" s="14">
        <v>1038</v>
      </c>
      <c r="T170" s="56">
        <v>1.8</v>
      </c>
      <c r="U170" s="14">
        <v>865</v>
      </c>
      <c r="V170" s="56">
        <v>0.7</v>
      </c>
      <c r="W170" s="15"/>
      <c r="X170" s="15"/>
      <c r="Y170" s="15"/>
    </row>
    <row r="171" spans="1:25" ht="12.75" customHeight="1">
      <c r="A171" s="53" t="s">
        <v>29</v>
      </c>
      <c r="B171" s="54" t="s">
        <v>30</v>
      </c>
      <c r="C171" s="54" t="s">
        <v>43</v>
      </c>
      <c r="D171" s="55">
        <v>39295</v>
      </c>
      <c r="E171" s="14">
        <v>900</v>
      </c>
      <c r="F171" s="56">
        <v>1.4</v>
      </c>
      <c r="G171" s="14">
        <v>900</v>
      </c>
      <c r="H171" s="56">
        <v>1.2</v>
      </c>
      <c r="I171" s="14">
        <v>853</v>
      </c>
      <c r="J171" s="56">
        <v>0.9</v>
      </c>
      <c r="K171" s="14">
        <v>860</v>
      </c>
      <c r="L171" s="56">
        <v>2.1</v>
      </c>
      <c r="M171" s="14">
        <v>958</v>
      </c>
      <c r="N171" s="56">
        <v>1.8</v>
      </c>
      <c r="O171" s="14">
        <v>780</v>
      </c>
      <c r="P171" s="56">
        <v>1.6</v>
      </c>
      <c r="Q171" s="14">
        <v>949.28499999999997</v>
      </c>
      <c r="R171" s="56">
        <v>4</v>
      </c>
      <c r="S171" s="14">
        <v>1200</v>
      </c>
      <c r="T171" s="56">
        <v>2.1</v>
      </c>
      <c r="U171" s="14">
        <v>900</v>
      </c>
      <c r="V171" s="56">
        <v>1E-3</v>
      </c>
      <c r="W171" s="15"/>
      <c r="X171" s="15"/>
      <c r="Y171" s="15"/>
    </row>
    <row r="172" spans="1:25" ht="12.75" customHeight="1">
      <c r="A172" s="53" t="s">
        <v>29</v>
      </c>
      <c r="B172" s="54" t="s">
        <v>30</v>
      </c>
      <c r="C172" s="54" t="s">
        <v>43</v>
      </c>
      <c r="D172" s="55">
        <v>39661</v>
      </c>
      <c r="E172" s="14">
        <v>999.25400000000002</v>
      </c>
      <c r="F172" s="56">
        <v>1.2</v>
      </c>
      <c r="G172" s="14">
        <v>939.07600000000002</v>
      </c>
      <c r="H172" s="56">
        <v>1</v>
      </c>
      <c r="I172" s="14">
        <v>923.92200000000003</v>
      </c>
      <c r="J172" s="56">
        <v>1.7</v>
      </c>
      <c r="K172" s="14">
        <v>861.12900000000002</v>
      </c>
      <c r="L172" s="56">
        <v>2.6</v>
      </c>
      <c r="M172" s="14">
        <v>1030.384</v>
      </c>
      <c r="N172" s="56">
        <v>1.4</v>
      </c>
      <c r="O172" s="14">
        <v>840.97199999999998</v>
      </c>
      <c r="P172" s="56">
        <v>2.1</v>
      </c>
      <c r="Q172" s="14">
        <v>1000</v>
      </c>
      <c r="R172" s="56">
        <v>2.6</v>
      </c>
      <c r="S172" s="14">
        <v>1154.8779999999999</v>
      </c>
      <c r="T172" s="56">
        <v>2.4</v>
      </c>
      <c r="U172" s="14">
        <v>958</v>
      </c>
      <c r="V172" s="56">
        <v>0.5</v>
      </c>
      <c r="W172" s="15"/>
      <c r="X172" s="15"/>
      <c r="Y172" s="15"/>
    </row>
    <row r="173" spans="1:25" ht="12.75" customHeight="1">
      <c r="A173" s="53" t="s">
        <v>29</v>
      </c>
      <c r="B173" s="54" t="s">
        <v>30</v>
      </c>
      <c r="C173" s="54" t="s">
        <v>43</v>
      </c>
      <c r="D173" s="55">
        <v>40026</v>
      </c>
      <c r="E173" s="14">
        <v>1000</v>
      </c>
      <c r="F173" s="56">
        <v>0.4</v>
      </c>
      <c r="G173" s="14">
        <v>958</v>
      </c>
      <c r="H173" s="56">
        <v>1.8</v>
      </c>
      <c r="I173" s="14">
        <v>950</v>
      </c>
      <c r="J173" s="56">
        <v>2.1</v>
      </c>
      <c r="K173" s="14">
        <v>944.76800000000003</v>
      </c>
      <c r="L173" s="56">
        <v>2</v>
      </c>
      <c r="M173" s="14">
        <v>1050</v>
      </c>
      <c r="N173" s="56">
        <v>2.4</v>
      </c>
      <c r="O173" s="14">
        <v>900</v>
      </c>
      <c r="P173" s="56">
        <v>2.6</v>
      </c>
      <c r="Q173" s="14">
        <v>1055.607</v>
      </c>
      <c r="R173" s="56">
        <v>3.6</v>
      </c>
      <c r="S173" s="14">
        <v>1211</v>
      </c>
      <c r="T173" s="56">
        <v>2</v>
      </c>
      <c r="U173" s="14">
        <v>1000</v>
      </c>
      <c r="V173" s="56">
        <v>0.6</v>
      </c>
      <c r="W173" s="15"/>
      <c r="X173" s="15"/>
      <c r="Y173" s="15"/>
    </row>
    <row r="174" spans="1:25" ht="12.75" customHeight="1">
      <c r="A174" s="53" t="s">
        <v>29</v>
      </c>
      <c r="B174" s="54" t="s">
        <v>30</v>
      </c>
      <c r="C174" s="54" t="s">
        <v>43</v>
      </c>
      <c r="D174" s="55">
        <v>40391</v>
      </c>
      <c r="E174" s="14">
        <v>1042.7739999999999</v>
      </c>
      <c r="F174" s="56">
        <v>1.6</v>
      </c>
      <c r="G174" s="14">
        <v>1000</v>
      </c>
      <c r="H174" s="56">
        <v>0.9</v>
      </c>
      <c r="I174" s="14">
        <v>1000</v>
      </c>
      <c r="J174" s="56">
        <v>0.5</v>
      </c>
      <c r="K174" s="14">
        <v>973</v>
      </c>
      <c r="L174" s="56">
        <v>1.8</v>
      </c>
      <c r="M174" s="14">
        <v>1197.729</v>
      </c>
      <c r="N174" s="56">
        <v>2</v>
      </c>
      <c r="O174" s="14">
        <v>900</v>
      </c>
      <c r="P174" s="56">
        <v>2.2000000000000002</v>
      </c>
      <c r="Q174" s="14">
        <v>1050</v>
      </c>
      <c r="R174" s="56">
        <v>3.6</v>
      </c>
      <c r="S174" s="14">
        <v>1250</v>
      </c>
      <c r="T174" s="56">
        <v>2.4</v>
      </c>
      <c r="U174" s="14">
        <v>1035</v>
      </c>
      <c r="V174" s="56">
        <v>1.2</v>
      </c>
      <c r="W174" s="15"/>
      <c r="X174" s="15"/>
      <c r="Y174" s="15"/>
    </row>
    <row r="175" spans="1:25" ht="12.75" customHeight="1">
      <c r="A175" s="53" t="s">
        <v>29</v>
      </c>
      <c r="B175" s="54" t="s">
        <v>30</v>
      </c>
      <c r="C175" s="54" t="s">
        <v>43</v>
      </c>
      <c r="D175" s="55">
        <v>40756</v>
      </c>
      <c r="E175" s="14">
        <v>1094.3589999999999</v>
      </c>
      <c r="F175" s="56">
        <v>1.2</v>
      </c>
      <c r="G175" s="14">
        <v>1025</v>
      </c>
      <c r="H175" s="56">
        <v>1.2</v>
      </c>
      <c r="I175" s="14">
        <v>1050</v>
      </c>
      <c r="J175" s="56">
        <v>2.4</v>
      </c>
      <c r="K175" s="14">
        <v>1000</v>
      </c>
      <c r="L175" s="56">
        <v>1</v>
      </c>
      <c r="M175" s="14">
        <v>1200</v>
      </c>
      <c r="N175" s="56">
        <v>1.8</v>
      </c>
      <c r="O175" s="14">
        <v>950</v>
      </c>
      <c r="P175" s="56">
        <v>1.7</v>
      </c>
      <c r="Q175" s="14">
        <v>1100</v>
      </c>
      <c r="R175" s="56">
        <v>4.5</v>
      </c>
      <c r="S175" s="14">
        <v>1253.7750000000001</v>
      </c>
      <c r="T175" s="56">
        <v>1.2</v>
      </c>
      <c r="U175" s="14">
        <v>1057</v>
      </c>
      <c r="V175" s="56">
        <v>1</v>
      </c>
      <c r="W175" s="15"/>
      <c r="X175" s="15"/>
      <c r="Y175" s="15"/>
    </row>
    <row r="176" spans="1:25" ht="12.75" customHeight="1">
      <c r="A176" s="53" t="s">
        <v>29</v>
      </c>
      <c r="B176" s="54" t="s">
        <v>30</v>
      </c>
      <c r="C176" s="54" t="s">
        <v>43</v>
      </c>
      <c r="D176" s="55">
        <v>41122</v>
      </c>
      <c r="E176" s="14">
        <v>1126.9079999999999</v>
      </c>
      <c r="F176" s="56">
        <v>1.1000000000000001</v>
      </c>
      <c r="G176" s="14">
        <v>1100</v>
      </c>
      <c r="H176" s="56">
        <v>1.3</v>
      </c>
      <c r="I176" s="14">
        <v>1100</v>
      </c>
      <c r="J176" s="56">
        <v>1.1000000000000001</v>
      </c>
      <c r="K176" s="14">
        <v>1048.0219999999999</v>
      </c>
      <c r="L176" s="56">
        <v>2.2999999999999998</v>
      </c>
      <c r="M176" s="14">
        <v>1272.8879999999999</v>
      </c>
      <c r="N176" s="56">
        <v>1</v>
      </c>
      <c r="O176" s="14">
        <v>1000</v>
      </c>
      <c r="P176" s="56">
        <v>1.7</v>
      </c>
      <c r="Q176" s="14">
        <v>1150</v>
      </c>
      <c r="R176" s="56">
        <v>2.2000000000000002</v>
      </c>
      <c r="S176" s="14">
        <v>1350</v>
      </c>
      <c r="T176" s="56">
        <v>2.2000000000000002</v>
      </c>
      <c r="U176" s="14">
        <v>1116</v>
      </c>
      <c r="V176" s="56">
        <v>0.9</v>
      </c>
      <c r="W176" s="15"/>
      <c r="X176" s="15"/>
      <c r="Y176" s="15"/>
    </row>
    <row r="177" spans="1:25" ht="12.75" customHeight="1">
      <c r="A177" s="53" t="s">
        <v>29</v>
      </c>
      <c r="B177" s="54" t="s">
        <v>30</v>
      </c>
      <c r="C177" s="54" t="s">
        <v>43</v>
      </c>
      <c r="D177" s="55">
        <v>41487</v>
      </c>
      <c r="E177" s="14">
        <v>1150</v>
      </c>
      <c r="F177" s="56">
        <v>2.1</v>
      </c>
      <c r="G177" s="14">
        <v>1054</v>
      </c>
      <c r="H177" s="56">
        <v>1.7</v>
      </c>
      <c r="I177" s="14">
        <v>1073</v>
      </c>
      <c r="J177" s="56">
        <v>1.5</v>
      </c>
      <c r="K177" s="14">
        <v>1080.604</v>
      </c>
      <c r="L177" s="56">
        <v>1.4</v>
      </c>
      <c r="M177" s="14">
        <v>1269.7860000000001</v>
      </c>
      <c r="N177" s="56">
        <v>2.5</v>
      </c>
      <c r="O177" s="14">
        <v>1000</v>
      </c>
      <c r="P177" s="56">
        <v>1.5</v>
      </c>
      <c r="Q177" s="14">
        <v>1207.473</v>
      </c>
      <c r="R177" s="56">
        <v>3.2</v>
      </c>
      <c r="S177" s="14">
        <v>1438</v>
      </c>
      <c r="T177" s="56">
        <v>2.7</v>
      </c>
      <c r="U177" s="14">
        <v>1120</v>
      </c>
      <c r="V177" s="56">
        <v>1.1000000000000001</v>
      </c>
      <c r="W177" s="15"/>
      <c r="X177" s="15"/>
      <c r="Y177" s="15"/>
    </row>
    <row r="178" spans="1:25" ht="12.75" customHeight="1">
      <c r="A178" s="53" t="s">
        <v>29</v>
      </c>
      <c r="B178" s="54" t="s">
        <v>30</v>
      </c>
      <c r="C178" s="54" t="s">
        <v>43</v>
      </c>
      <c r="D178" s="55">
        <v>41852</v>
      </c>
      <c r="E178" s="14">
        <v>1201.9949999999999</v>
      </c>
      <c r="F178" s="56">
        <v>1.1000000000000001</v>
      </c>
      <c r="G178" s="14">
        <v>1162.3489999999999</v>
      </c>
      <c r="H178" s="56">
        <v>1.1000000000000001</v>
      </c>
      <c r="I178" s="14">
        <v>1150</v>
      </c>
      <c r="J178" s="56">
        <v>2</v>
      </c>
      <c r="K178" s="14">
        <v>1109.33</v>
      </c>
      <c r="L178" s="56">
        <v>1.2</v>
      </c>
      <c r="M178" s="14">
        <v>1400</v>
      </c>
      <c r="N178" s="56">
        <v>3.3</v>
      </c>
      <c r="O178" s="14">
        <v>1011.75</v>
      </c>
      <c r="P178" s="56">
        <v>1.8</v>
      </c>
      <c r="Q178" s="14">
        <v>1300</v>
      </c>
      <c r="R178" s="56">
        <v>3.6</v>
      </c>
      <c r="S178" s="14">
        <v>1500</v>
      </c>
      <c r="T178" s="56">
        <v>2.6</v>
      </c>
      <c r="U178" s="14">
        <v>1200</v>
      </c>
      <c r="V178" s="56">
        <v>0.1</v>
      </c>
      <c r="W178" s="15"/>
      <c r="X178" s="15"/>
      <c r="Y178" s="15"/>
    </row>
    <row r="179" spans="1:25" ht="12.75" customHeight="1">
      <c r="A179" s="53" t="s">
        <v>29</v>
      </c>
      <c r="B179" s="54" t="s">
        <v>30</v>
      </c>
      <c r="C179" s="54" t="s">
        <v>43</v>
      </c>
      <c r="D179" s="55">
        <v>42583</v>
      </c>
      <c r="E179" s="14">
        <v>1250</v>
      </c>
      <c r="F179" s="56">
        <v>0.4</v>
      </c>
      <c r="G179" s="14">
        <v>1200</v>
      </c>
      <c r="H179" s="56">
        <v>1</v>
      </c>
      <c r="I179" s="14">
        <v>1150</v>
      </c>
      <c r="J179" s="56">
        <v>1.2</v>
      </c>
      <c r="K179" s="14">
        <v>1197.4770000000001</v>
      </c>
      <c r="L179" s="56">
        <v>1.2</v>
      </c>
      <c r="M179" s="14">
        <v>1359.8440000000001</v>
      </c>
      <c r="N179" s="56">
        <v>2</v>
      </c>
      <c r="O179" s="14">
        <v>1100</v>
      </c>
      <c r="P179" s="56">
        <v>3.5</v>
      </c>
      <c r="Q179" s="14">
        <v>1300</v>
      </c>
      <c r="R179" s="56">
        <v>2.7</v>
      </c>
      <c r="S179" s="14">
        <v>1468</v>
      </c>
      <c r="T179" s="56">
        <v>3.8</v>
      </c>
      <c r="U179" s="14">
        <v>1230</v>
      </c>
      <c r="V179" s="56">
        <v>0.9</v>
      </c>
      <c r="W179" s="15"/>
      <c r="X179" s="15"/>
      <c r="Y179" s="15"/>
    </row>
    <row r="180" spans="1:25" ht="12.75" customHeight="1">
      <c r="A180" s="53" t="s">
        <v>29</v>
      </c>
      <c r="B180" s="54" t="s">
        <v>30</v>
      </c>
      <c r="C180" s="54" t="s">
        <v>43</v>
      </c>
      <c r="D180" s="55">
        <v>43313</v>
      </c>
      <c r="E180" s="14">
        <v>1350</v>
      </c>
      <c r="F180" s="56">
        <v>1.6</v>
      </c>
      <c r="G180" s="14">
        <v>1269</v>
      </c>
      <c r="H180" s="56">
        <v>1.1000000000000001</v>
      </c>
      <c r="I180" s="14">
        <v>1256.1410000000001</v>
      </c>
      <c r="J180" s="56">
        <v>1.6</v>
      </c>
      <c r="K180" s="14">
        <v>1208.3340000000001</v>
      </c>
      <c r="L180" s="56">
        <v>1.9</v>
      </c>
      <c r="M180" s="14">
        <v>1452.3330000000001</v>
      </c>
      <c r="N180" s="56">
        <v>1.8</v>
      </c>
      <c r="O180" s="14">
        <v>1193.1379999999999</v>
      </c>
      <c r="P180" s="56">
        <v>1.9</v>
      </c>
      <c r="Q180" s="14">
        <v>1300</v>
      </c>
      <c r="R180" s="56">
        <v>2.2999999999999998</v>
      </c>
      <c r="S180" s="14">
        <v>1550</v>
      </c>
      <c r="T180" s="56">
        <v>1.7</v>
      </c>
      <c r="U180" s="14">
        <v>1300</v>
      </c>
      <c r="V180" s="56">
        <v>0.8</v>
      </c>
      <c r="W180" s="15"/>
      <c r="X180" s="15"/>
      <c r="Y180" s="15"/>
    </row>
    <row r="181" spans="1:25" ht="12.75" customHeight="1">
      <c r="A181" s="53" t="s">
        <v>29</v>
      </c>
      <c r="B181" s="54" t="s">
        <v>30</v>
      </c>
      <c r="C181" s="54" t="s">
        <v>43</v>
      </c>
      <c r="D181" s="55">
        <v>44044</v>
      </c>
      <c r="E181" s="14">
        <v>1413.0340000000001</v>
      </c>
      <c r="F181" s="56">
        <v>1.3</v>
      </c>
      <c r="G181" s="14">
        <v>1400</v>
      </c>
      <c r="H181" s="56">
        <v>1.8</v>
      </c>
      <c r="I181" s="14">
        <v>1325.84</v>
      </c>
      <c r="J181" s="56">
        <v>2.6</v>
      </c>
      <c r="K181" s="14">
        <v>1267.135</v>
      </c>
      <c r="L181" s="56">
        <v>1.8</v>
      </c>
      <c r="M181" s="14">
        <v>1596.6559999999999</v>
      </c>
      <c r="N181" s="56">
        <v>2.2999999999999998</v>
      </c>
      <c r="O181" s="14">
        <v>1269.83</v>
      </c>
      <c r="P181" s="56">
        <v>4</v>
      </c>
      <c r="Q181" s="14">
        <v>1400</v>
      </c>
      <c r="R181" s="56">
        <v>4.0999999999999996</v>
      </c>
      <c r="S181" s="14">
        <v>1634.1389999999999</v>
      </c>
      <c r="T181" s="56">
        <v>2.7</v>
      </c>
      <c r="U181" s="14">
        <v>1400</v>
      </c>
      <c r="V181" s="56">
        <v>0.7</v>
      </c>
      <c r="W181" s="15"/>
      <c r="X181" s="15"/>
      <c r="Y181" s="15"/>
    </row>
    <row r="182" spans="1:25" ht="12.75" customHeight="1">
      <c r="A182" s="53" t="s">
        <v>29</v>
      </c>
      <c r="B182" s="54" t="s">
        <v>30</v>
      </c>
      <c r="C182" s="54" t="s">
        <v>43</v>
      </c>
      <c r="D182" s="55">
        <v>44774</v>
      </c>
      <c r="E182" s="14">
        <v>1510.5160000000001</v>
      </c>
      <c r="F182" s="56">
        <v>1.2</v>
      </c>
      <c r="G182" s="14">
        <v>1500</v>
      </c>
      <c r="H182" s="56">
        <v>0.7</v>
      </c>
      <c r="I182" s="14">
        <v>1438.29</v>
      </c>
      <c r="J182" s="56">
        <v>1.8</v>
      </c>
      <c r="K182" s="14">
        <v>1400</v>
      </c>
      <c r="L182" s="56">
        <v>1.6</v>
      </c>
      <c r="M182" s="14">
        <v>1624.691</v>
      </c>
      <c r="N182" s="56">
        <v>1.8</v>
      </c>
      <c r="O182" s="14">
        <v>1300</v>
      </c>
      <c r="P182" s="56">
        <v>2</v>
      </c>
      <c r="Q182" s="14">
        <v>1514.8869999999999</v>
      </c>
      <c r="R182" s="56">
        <v>1.7</v>
      </c>
      <c r="S182" s="14">
        <v>1830.127</v>
      </c>
      <c r="T182" s="56">
        <v>2.4</v>
      </c>
      <c r="U182" s="14">
        <v>1500</v>
      </c>
      <c r="V182" s="56">
        <v>0</v>
      </c>
      <c r="W182" s="15"/>
      <c r="X182" s="15"/>
      <c r="Y182" s="15"/>
    </row>
    <row r="183" spans="1:25" ht="12.75" customHeight="1">
      <c r="A183" s="53" t="s">
        <v>29</v>
      </c>
      <c r="B183" s="54" t="s">
        <v>30</v>
      </c>
      <c r="C183" s="54" t="s">
        <v>43</v>
      </c>
      <c r="D183" s="55">
        <v>45505</v>
      </c>
      <c r="E183" s="14">
        <v>1692.6079999999999</v>
      </c>
      <c r="F183" s="56">
        <v>1.4</v>
      </c>
      <c r="G183" s="14">
        <v>1726</v>
      </c>
      <c r="H183" s="56">
        <v>0.8</v>
      </c>
      <c r="I183" s="14">
        <v>1600</v>
      </c>
      <c r="J183" s="56">
        <v>2.2999999999999998</v>
      </c>
      <c r="K183" s="14">
        <v>1510.4459999999999</v>
      </c>
      <c r="L183" s="56">
        <v>1.7</v>
      </c>
      <c r="M183" s="14">
        <v>1841</v>
      </c>
      <c r="N183" s="56">
        <v>1.8</v>
      </c>
      <c r="O183" s="14">
        <v>1448.3009999999999</v>
      </c>
      <c r="P183" s="56">
        <v>1.8</v>
      </c>
      <c r="Q183" s="14">
        <v>1602.4110000000001</v>
      </c>
      <c r="R183" s="56">
        <v>2.8</v>
      </c>
      <c r="S183" s="14">
        <v>1883.6469999999999</v>
      </c>
      <c r="T183" s="56">
        <v>2.7</v>
      </c>
      <c r="U183" s="14">
        <v>1699</v>
      </c>
      <c r="V183" s="56">
        <v>0.8</v>
      </c>
      <c r="W183" s="15"/>
      <c r="X183" s="15"/>
      <c r="Y183" s="15"/>
    </row>
    <row r="184" spans="1:25" ht="12.75" customHeight="1">
      <c r="A184" s="53" t="s">
        <v>29</v>
      </c>
      <c r="B184" s="54" t="s">
        <v>30</v>
      </c>
      <c r="C184" s="54" t="s">
        <v>21</v>
      </c>
      <c r="D184" s="55">
        <v>38200</v>
      </c>
      <c r="E184" s="14">
        <v>811.15</v>
      </c>
      <c r="F184" s="56">
        <v>1.6</v>
      </c>
      <c r="G184" s="14">
        <v>800</v>
      </c>
      <c r="H184" s="56">
        <v>0.6</v>
      </c>
      <c r="I184" s="14">
        <v>750</v>
      </c>
      <c r="J184" s="56">
        <v>0.7</v>
      </c>
      <c r="K184" s="14">
        <v>750</v>
      </c>
      <c r="L184" s="56">
        <v>1.2</v>
      </c>
      <c r="M184" s="14">
        <v>800</v>
      </c>
      <c r="N184" s="56">
        <v>1</v>
      </c>
      <c r="O184" s="14">
        <v>734.75599999999997</v>
      </c>
      <c r="P184" s="56">
        <v>1.7</v>
      </c>
      <c r="Q184" s="14">
        <v>850</v>
      </c>
      <c r="R184" s="56">
        <v>3</v>
      </c>
      <c r="S184" s="14">
        <v>958</v>
      </c>
      <c r="T184" s="56">
        <v>2.7</v>
      </c>
      <c r="U184" s="14">
        <v>800</v>
      </c>
      <c r="V184" s="56">
        <v>1E-3</v>
      </c>
      <c r="W184" s="15"/>
      <c r="X184" s="15"/>
      <c r="Y184" s="15"/>
    </row>
    <row r="185" spans="1:25" ht="12.75" customHeight="1">
      <c r="A185" s="53" t="s">
        <v>29</v>
      </c>
      <c r="B185" s="54" t="s">
        <v>30</v>
      </c>
      <c r="C185" s="54" t="s">
        <v>21</v>
      </c>
      <c r="D185" s="55">
        <v>38565</v>
      </c>
      <c r="E185" s="14">
        <v>865</v>
      </c>
      <c r="F185" s="56">
        <v>1.8</v>
      </c>
      <c r="G185" s="14">
        <v>848</v>
      </c>
      <c r="H185" s="56">
        <v>0.9</v>
      </c>
      <c r="I185" s="14">
        <v>800</v>
      </c>
      <c r="J185" s="56">
        <v>0.8</v>
      </c>
      <c r="K185" s="14">
        <v>800</v>
      </c>
      <c r="L185" s="56">
        <v>1</v>
      </c>
      <c r="M185" s="14">
        <v>850</v>
      </c>
      <c r="N185" s="56">
        <v>1.4</v>
      </c>
      <c r="O185" s="14">
        <v>750</v>
      </c>
      <c r="P185" s="56">
        <v>1.1000000000000001</v>
      </c>
      <c r="Q185" s="14">
        <v>850</v>
      </c>
      <c r="R185" s="56">
        <v>3</v>
      </c>
      <c r="S185" s="14">
        <v>1000</v>
      </c>
      <c r="T185" s="56">
        <v>1.8</v>
      </c>
      <c r="U185" s="14">
        <v>840</v>
      </c>
      <c r="V185" s="56">
        <v>0.9</v>
      </c>
      <c r="W185" s="15"/>
      <c r="X185" s="15"/>
      <c r="Y185" s="15"/>
    </row>
    <row r="186" spans="1:25" ht="12.75" customHeight="1">
      <c r="A186" s="53" t="s">
        <v>29</v>
      </c>
      <c r="B186" s="54" t="s">
        <v>30</v>
      </c>
      <c r="C186" s="54" t="s">
        <v>21</v>
      </c>
      <c r="D186" s="55">
        <v>38930</v>
      </c>
      <c r="E186" s="14">
        <v>900</v>
      </c>
      <c r="F186" s="56">
        <v>0.7</v>
      </c>
      <c r="G186" s="14">
        <v>896.98599999999999</v>
      </c>
      <c r="H186" s="56">
        <v>0.7</v>
      </c>
      <c r="I186" s="14">
        <v>849.63499999999999</v>
      </c>
      <c r="J186" s="56">
        <v>1.2</v>
      </c>
      <c r="K186" s="14">
        <v>850</v>
      </c>
      <c r="L186" s="56">
        <v>2</v>
      </c>
      <c r="M186" s="14">
        <v>900</v>
      </c>
      <c r="N186" s="56">
        <v>0.6</v>
      </c>
      <c r="O186" s="14">
        <v>807</v>
      </c>
      <c r="P186" s="56">
        <v>2.6</v>
      </c>
      <c r="Q186" s="14">
        <v>900</v>
      </c>
      <c r="R186" s="56">
        <v>3.5</v>
      </c>
      <c r="S186" s="14">
        <v>1059.8530000000001</v>
      </c>
      <c r="T186" s="56">
        <v>1.6</v>
      </c>
      <c r="U186" s="14">
        <v>900</v>
      </c>
      <c r="V186" s="56">
        <v>0.5</v>
      </c>
      <c r="W186" s="15"/>
      <c r="X186" s="15"/>
      <c r="Y186" s="15"/>
    </row>
    <row r="187" spans="1:25" ht="12.75" customHeight="1">
      <c r="A187" s="53" t="s">
        <v>29</v>
      </c>
      <c r="B187" s="54" t="s">
        <v>30</v>
      </c>
      <c r="C187" s="54" t="s">
        <v>21</v>
      </c>
      <c r="D187" s="55">
        <v>39295</v>
      </c>
      <c r="E187" s="14">
        <v>957.53899999999999</v>
      </c>
      <c r="F187" s="56">
        <v>1.8</v>
      </c>
      <c r="G187" s="14">
        <v>923.31200000000001</v>
      </c>
      <c r="H187" s="56">
        <v>1.4</v>
      </c>
      <c r="I187" s="14">
        <v>900</v>
      </c>
      <c r="J187" s="56">
        <v>0.3</v>
      </c>
      <c r="K187" s="14">
        <v>900</v>
      </c>
      <c r="L187" s="56">
        <v>1</v>
      </c>
      <c r="M187" s="14">
        <v>999.54200000000003</v>
      </c>
      <c r="N187" s="56">
        <v>1.1000000000000001</v>
      </c>
      <c r="O187" s="14">
        <v>808.03599999999994</v>
      </c>
      <c r="P187" s="56">
        <v>1.6</v>
      </c>
      <c r="Q187" s="14">
        <v>962.77</v>
      </c>
      <c r="R187" s="56">
        <v>2.6</v>
      </c>
      <c r="S187" s="14">
        <v>1200</v>
      </c>
      <c r="T187" s="56">
        <v>2.1</v>
      </c>
      <c r="U187" s="14">
        <v>930</v>
      </c>
      <c r="V187" s="56">
        <v>0.8</v>
      </c>
      <c r="W187" s="15"/>
      <c r="X187" s="15"/>
      <c r="Y187" s="15"/>
    </row>
    <row r="188" spans="1:25" ht="12.75" customHeight="1">
      <c r="A188" s="53" t="s">
        <v>29</v>
      </c>
      <c r="B188" s="54" t="s">
        <v>30</v>
      </c>
      <c r="C188" s="54" t="s">
        <v>21</v>
      </c>
      <c r="D188" s="55">
        <v>39661</v>
      </c>
      <c r="E188" s="14">
        <v>1000</v>
      </c>
      <c r="F188" s="56">
        <v>0.2</v>
      </c>
      <c r="G188" s="14">
        <v>958</v>
      </c>
      <c r="H188" s="56">
        <v>1.1000000000000001</v>
      </c>
      <c r="I188" s="14">
        <v>961</v>
      </c>
      <c r="J188" s="56">
        <v>1.6</v>
      </c>
      <c r="K188" s="14">
        <v>900</v>
      </c>
      <c r="L188" s="56">
        <v>1.7</v>
      </c>
      <c r="M188" s="14">
        <v>1053.4280000000001</v>
      </c>
      <c r="N188" s="56">
        <v>1.4</v>
      </c>
      <c r="O188" s="14">
        <v>867.13599999999997</v>
      </c>
      <c r="P188" s="56">
        <v>1.9</v>
      </c>
      <c r="Q188" s="14">
        <v>1000</v>
      </c>
      <c r="R188" s="56">
        <v>3.8</v>
      </c>
      <c r="S188" s="14">
        <v>1194.684</v>
      </c>
      <c r="T188" s="56">
        <v>2.2999999999999998</v>
      </c>
      <c r="U188" s="14">
        <v>995.25400000000002</v>
      </c>
      <c r="V188" s="56">
        <v>0.7</v>
      </c>
      <c r="W188" s="15"/>
      <c r="X188" s="15"/>
      <c r="Y188" s="15"/>
    </row>
    <row r="189" spans="1:25" ht="12.75" customHeight="1">
      <c r="A189" s="53" t="s">
        <v>29</v>
      </c>
      <c r="B189" s="54" t="s">
        <v>30</v>
      </c>
      <c r="C189" s="54" t="s">
        <v>21</v>
      </c>
      <c r="D189" s="55">
        <v>40026</v>
      </c>
      <c r="E189" s="14">
        <v>1025.481</v>
      </c>
      <c r="F189" s="56">
        <v>1.4</v>
      </c>
      <c r="G189" s="14">
        <v>1000</v>
      </c>
      <c r="H189" s="56">
        <v>1.2</v>
      </c>
      <c r="I189" s="14">
        <v>1000</v>
      </c>
      <c r="J189" s="56">
        <v>0.9</v>
      </c>
      <c r="K189" s="14">
        <v>966</v>
      </c>
      <c r="L189" s="56">
        <v>1.5</v>
      </c>
      <c r="M189" s="14">
        <v>1100</v>
      </c>
      <c r="N189" s="56">
        <v>2</v>
      </c>
      <c r="O189" s="14">
        <v>925.36800000000005</v>
      </c>
      <c r="P189" s="56">
        <v>2.7</v>
      </c>
      <c r="Q189" s="14">
        <v>1100</v>
      </c>
      <c r="R189" s="56">
        <v>5.8</v>
      </c>
      <c r="S189" s="14">
        <v>1230.672</v>
      </c>
      <c r="T189" s="56">
        <v>1.4</v>
      </c>
      <c r="U189" s="14">
        <v>1000</v>
      </c>
      <c r="V189" s="56">
        <v>1E-3</v>
      </c>
      <c r="W189" s="15"/>
      <c r="X189" s="15"/>
      <c r="Y189" s="15"/>
    </row>
    <row r="190" spans="1:25" ht="12.75" customHeight="1">
      <c r="A190" s="53" t="s">
        <v>29</v>
      </c>
      <c r="B190" s="54" t="s">
        <v>30</v>
      </c>
      <c r="C190" s="54" t="s">
        <v>21</v>
      </c>
      <c r="D190" s="55">
        <v>40391</v>
      </c>
      <c r="E190" s="14">
        <v>1078.1890000000001</v>
      </c>
      <c r="F190" s="56">
        <v>1.2</v>
      </c>
      <c r="G190" s="14">
        <v>1005</v>
      </c>
      <c r="H190" s="56">
        <v>0.9</v>
      </c>
      <c r="I190" s="14">
        <v>1023.572</v>
      </c>
      <c r="J190" s="56">
        <v>1.2</v>
      </c>
      <c r="K190" s="14">
        <v>995</v>
      </c>
      <c r="L190" s="56">
        <v>1.1000000000000001</v>
      </c>
      <c r="M190" s="14">
        <v>1200</v>
      </c>
      <c r="N190" s="56">
        <v>1.7</v>
      </c>
      <c r="O190" s="14">
        <v>950</v>
      </c>
      <c r="P190" s="56">
        <v>2.7</v>
      </c>
      <c r="Q190" s="14">
        <v>1100</v>
      </c>
      <c r="R190" s="56">
        <v>4.5999999999999996</v>
      </c>
      <c r="S190" s="14">
        <v>1250</v>
      </c>
      <c r="T190" s="56">
        <v>2</v>
      </c>
      <c r="U190" s="14">
        <v>1050</v>
      </c>
      <c r="V190" s="56">
        <v>0.3</v>
      </c>
      <c r="W190" s="15"/>
      <c r="X190" s="15"/>
      <c r="Y190" s="15"/>
    </row>
    <row r="191" spans="1:25" ht="12.75" customHeight="1">
      <c r="A191" s="53" t="s">
        <v>29</v>
      </c>
      <c r="B191" s="54" t="s">
        <v>30</v>
      </c>
      <c r="C191" s="54" t="s">
        <v>21</v>
      </c>
      <c r="D191" s="55">
        <v>40756</v>
      </c>
      <c r="E191" s="14">
        <v>1100</v>
      </c>
      <c r="F191" s="56">
        <v>1.2</v>
      </c>
      <c r="G191" s="14">
        <v>1050</v>
      </c>
      <c r="H191" s="56">
        <v>1.1000000000000001</v>
      </c>
      <c r="I191" s="14">
        <v>1100</v>
      </c>
      <c r="J191" s="56">
        <v>1</v>
      </c>
      <c r="K191" s="14">
        <v>1000</v>
      </c>
      <c r="L191" s="56">
        <v>1.3</v>
      </c>
      <c r="M191" s="14">
        <v>1200</v>
      </c>
      <c r="N191" s="56">
        <v>1.4</v>
      </c>
      <c r="O191" s="14">
        <v>1000</v>
      </c>
      <c r="P191" s="56">
        <v>0.9</v>
      </c>
      <c r="Q191" s="14">
        <v>1129.758</v>
      </c>
      <c r="R191" s="56">
        <v>3.4</v>
      </c>
      <c r="S191" s="14">
        <v>1269.0740000000001</v>
      </c>
      <c r="T191" s="56">
        <v>1.9</v>
      </c>
      <c r="U191" s="14">
        <v>1100</v>
      </c>
      <c r="V191" s="56">
        <v>1E-3</v>
      </c>
      <c r="W191" s="15"/>
      <c r="X191" s="15"/>
      <c r="Y191" s="15"/>
    </row>
    <row r="192" spans="1:25" ht="12.75" customHeight="1">
      <c r="A192" s="53" t="s">
        <v>29</v>
      </c>
      <c r="B192" s="54" t="s">
        <v>30</v>
      </c>
      <c r="C192" s="54" t="s">
        <v>21</v>
      </c>
      <c r="D192" s="55">
        <v>41122</v>
      </c>
      <c r="E192" s="14">
        <v>1150</v>
      </c>
      <c r="F192" s="56">
        <v>1.3</v>
      </c>
      <c r="G192" s="14">
        <v>1100</v>
      </c>
      <c r="H192" s="56">
        <v>1.2</v>
      </c>
      <c r="I192" s="14">
        <v>1116.6199999999999</v>
      </c>
      <c r="J192" s="56">
        <v>1.1000000000000001</v>
      </c>
      <c r="K192" s="14">
        <v>1080</v>
      </c>
      <c r="L192" s="56">
        <v>1.2</v>
      </c>
      <c r="M192" s="14">
        <v>1300</v>
      </c>
      <c r="N192" s="56">
        <v>1.8</v>
      </c>
      <c r="O192" s="14">
        <v>1008.266</v>
      </c>
      <c r="P192" s="56">
        <v>1.3</v>
      </c>
      <c r="Q192" s="14">
        <v>1196.1859999999999</v>
      </c>
      <c r="R192" s="56">
        <v>2.2000000000000002</v>
      </c>
      <c r="S192" s="14">
        <v>1384.5509999999999</v>
      </c>
      <c r="T192" s="56">
        <v>1.9</v>
      </c>
      <c r="U192" s="14">
        <v>1150</v>
      </c>
      <c r="V192" s="56">
        <v>0.2</v>
      </c>
      <c r="W192" s="15"/>
      <c r="X192" s="15"/>
      <c r="Y192" s="15"/>
    </row>
    <row r="193" spans="1:25" ht="12.75" customHeight="1">
      <c r="A193" s="53" t="s">
        <v>29</v>
      </c>
      <c r="B193" s="54" t="s">
        <v>30</v>
      </c>
      <c r="C193" s="54" t="s">
        <v>21</v>
      </c>
      <c r="D193" s="55">
        <v>41487</v>
      </c>
      <c r="E193" s="14">
        <v>1157</v>
      </c>
      <c r="F193" s="56">
        <v>1.2</v>
      </c>
      <c r="G193" s="14">
        <v>1100</v>
      </c>
      <c r="H193" s="56">
        <v>1.4</v>
      </c>
      <c r="I193" s="14">
        <v>1140</v>
      </c>
      <c r="J193" s="56">
        <v>1.2</v>
      </c>
      <c r="K193" s="14">
        <v>1100</v>
      </c>
      <c r="L193" s="56">
        <v>1.4</v>
      </c>
      <c r="M193" s="14">
        <v>1300</v>
      </c>
      <c r="N193" s="56">
        <v>1.7</v>
      </c>
      <c r="O193" s="14">
        <v>1016</v>
      </c>
      <c r="P193" s="56">
        <v>1.9</v>
      </c>
      <c r="Q193" s="14">
        <v>1300</v>
      </c>
      <c r="R193" s="56">
        <v>2.6</v>
      </c>
      <c r="S193" s="14">
        <v>1426.31</v>
      </c>
      <c r="T193" s="56">
        <v>2.9</v>
      </c>
      <c r="U193" s="14">
        <v>1150</v>
      </c>
      <c r="V193" s="56">
        <v>0.6</v>
      </c>
      <c r="W193" s="15"/>
      <c r="X193" s="15"/>
      <c r="Y193" s="15"/>
    </row>
    <row r="194" spans="1:25" ht="12.75" customHeight="1">
      <c r="A194" s="53" t="s">
        <v>29</v>
      </c>
      <c r="B194" s="54" t="s">
        <v>30</v>
      </c>
      <c r="C194" s="54" t="s">
        <v>21</v>
      </c>
      <c r="D194" s="55">
        <v>41852</v>
      </c>
      <c r="E194" s="14">
        <v>1250</v>
      </c>
      <c r="F194" s="56">
        <v>1.3</v>
      </c>
      <c r="G194" s="14">
        <v>1175.5239999999999</v>
      </c>
      <c r="H194" s="56">
        <v>1.1000000000000001</v>
      </c>
      <c r="I194" s="14">
        <v>1189.021</v>
      </c>
      <c r="J194" s="56">
        <v>1.1000000000000001</v>
      </c>
      <c r="K194" s="14">
        <v>1140</v>
      </c>
      <c r="L194" s="56">
        <v>1.6</v>
      </c>
      <c r="M194" s="14">
        <v>1400</v>
      </c>
      <c r="N194" s="56">
        <v>2.6</v>
      </c>
      <c r="O194" s="14">
        <v>1057.431</v>
      </c>
      <c r="P194" s="56">
        <v>2.1</v>
      </c>
      <c r="Q194" s="14">
        <v>1380</v>
      </c>
      <c r="R194" s="56">
        <v>3.7</v>
      </c>
      <c r="S194" s="14">
        <v>1461.1089999999999</v>
      </c>
      <c r="T194" s="56">
        <v>2.2000000000000002</v>
      </c>
      <c r="U194" s="14">
        <v>1208</v>
      </c>
      <c r="V194" s="56">
        <v>1</v>
      </c>
      <c r="W194" s="15"/>
      <c r="X194" s="15"/>
      <c r="Y194" s="15"/>
    </row>
    <row r="195" spans="1:25" ht="12.75" customHeight="1">
      <c r="A195" s="53" t="s">
        <v>29</v>
      </c>
      <c r="B195" s="54" t="s">
        <v>30</v>
      </c>
      <c r="C195" s="54" t="s">
        <v>21</v>
      </c>
      <c r="D195" s="55">
        <v>42583</v>
      </c>
      <c r="E195" s="14">
        <v>1250</v>
      </c>
      <c r="F195" s="56">
        <v>1</v>
      </c>
      <c r="G195" s="14">
        <v>1246</v>
      </c>
      <c r="H195" s="56">
        <v>1</v>
      </c>
      <c r="I195" s="14">
        <v>1200</v>
      </c>
      <c r="J195" s="56">
        <v>0.8</v>
      </c>
      <c r="K195" s="14">
        <v>1200</v>
      </c>
      <c r="L195" s="56">
        <v>2.1</v>
      </c>
      <c r="M195" s="14">
        <v>1380</v>
      </c>
      <c r="N195" s="56">
        <v>1.6</v>
      </c>
      <c r="O195" s="14">
        <v>1150</v>
      </c>
      <c r="P195" s="56">
        <v>2.6</v>
      </c>
      <c r="Q195" s="14">
        <v>1378.0719999999999</v>
      </c>
      <c r="R195" s="56">
        <v>2.6</v>
      </c>
      <c r="S195" s="14">
        <v>1498.7840000000001</v>
      </c>
      <c r="T195" s="56">
        <v>2.5</v>
      </c>
      <c r="U195" s="14">
        <v>1250</v>
      </c>
      <c r="V195" s="56">
        <v>0.1</v>
      </c>
      <c r="W195" s="15"/>
      <c r="X195" s="15"/>
      <c r="Y195" s="15"/>
    </row>
    <row r="196" spans="1:25" ht="12.75" customHeight="1">
      <c r="A196" s="53" t="s">
        <v>29</v>
      </c>
      <c r="B196" s="54" t="s">
        <v>30</v>
      </c>
      <c r="C196" s="54" t="s">
        <v>21</v>
      </c>
      <c r="D196" s="55">
        <v>43313</v>
      </c>
      <c r="E196" s="14">
        <v>1358.61</v>
      </c>
      <c r="F196" s="56">
        <v>1.3</v>
      </c>
      <c r="G196" s="14">
        <v>1300</v>
      </c>
      <c r="H196" s="56">
        <v>1.4</v>
      </c>
      <c r="I196" s="14">
        <v>1300</v>
      </c>
      <c r="J196" s="56">
        <v>1.7</v>
      </c>
      <c r="K196" s="14">
        <v>1244.479</v>
      </c>
      <c r="L196" s="56">
        <v>1.8</v>
      </c>
      <c r="M196" s="14">
        <v>1479.8330000000001</v>
      </c>
      <c r="N196" s="56">
        <v>1.9</v>
      </c>
      <c r="O196" s="14">
        <v>1203.847</v>
      </c>
      <c r="P196" s="56">
        <v>1.4</v>
      </c>
      <c r="Q196" s="14">
        <v>1350</v>
      </c>
      <c r="R196" s="56">
        <v>1.9</v>
      </c>
      <c r="S196" s="14">
        <v>1528.9469999999999</v>
      </c>
      <c r="T196" s="56">
        <v>1.7</v>
      </c>
      <c r="U196" s="14">
        <v>1342</v>
      </c>
      <c r="V196" s="56">
        <v>0.8</v>
      </c>
      <c r="W196" s="15"/>
      <c r="X196" s="15"/>
      <c r="Y196" s="15"/>
    </row>
    <row r="197" spans="1:25" ht="12.75" customHeight="1">
      <c r="A197" s="53" t="s">
        <v>29</v>
      </c>
      <c r="B197" s="54" t="s">
        <v>30</v>
      </c>
      <c r="C197" s="54" t="s">
        <v>21</v>
      </c>
      <c r="D197" s="55">
        <v>44044</v>
      </c>
      <c r="E197" s="14">
        <v>1425</v>
      </c>
      <c r="F197" s="56">
        <v>1</v>
      </c>
      <c r="G197" s="14">
        <v>1426.2370000000001</v>
      </c>
      <c r="H197" s="56">
        <v>1.7</v>
      </c>
      <c r="I197" s="14">
        <v>1353.3440000000001</v>
      </c>
      <c r="J197" s="56">
        <v>2.2000000000000002</v>
      </c>
      <c r="K197" s="14">
        <v>1288.992</v>
      </c>
      <c r="L197" s="56">
        <v>2.1</v>
      </c>
      <c r="M197" s="14">
        <v>1634</v>
      </c>
      <c r="N197" s="56">
        <v>2.7</v>
      </c>
      <c r="O197" s="14">
        <v>1300</v>
      </c>
      <c r="P197" s="56">
        <v>2.9</v>
      </c>
      <c r="Q197" s="14">
        <v>1500</v>
      </c>
      <c r="R197" s="56">
        <v>2.6</v>
      </c>
      <c r="S197" s="14">
        <v>1650</v>
      </c>
      <c r="T197" s="56">
        <v>2.2999999999999998</v>
      </c>
      <c r="U197" s="14">
        <v>1435</v>
      </c>
      <c r="V197" s="56">
        <v>0.9</v>
      </c>
      <c r="W197" s="15"/>
      <c r="X197" s="15"/>
      <c r="Y197" s="15"/>
    </row>
    <row r="198" spans="1:25" ht="12.75" customHeight="1">
      <c r="A198" s="53" t="s">
        <v>29</v>
      </c>
      <c r="B198" s="54" t="s">
        <v>30</v>
      </c>
      <c r="C198" s="54" t="s">
        <v>21</v>
      </c>
      <c r="D198" s="55">
        <v>44774</v>
      </c>
      <c r="E198" s="14">
        <v>1500</v>
      </c>
      <c r="F198" s="56">
        <v>0.7</v>
      </c>
      <c r="G198" s="14">
        <v>1525.2860000000001</v>
      </c>
      <c r="H198" s="56">
        <v>0.8</v>
      </c>
      <c r="I198" s="14">
        <v>1500</v>
      </c>
      <c r="J198" s="56">
        <v>1.3</v>
      </c>
      <c r="K198" s="14">
        <v>1400</v>
      </c>
      <c r="L198" s="56">
        <v>1.6</v>
      </c>
      <c r="M198" s="14">
        <v>1649</v>
      </c>
      <c r="N198" s="56">
        <v>1.5</v>
      </c>
      <c r="O198" s="14">
        <v>1355</v>
      </c>
      <c r="P198" s="56">
        <v>1.9</v>
      </c>
      <c r="Q198" s="14">
        <v>1577.171</v>
      </c>
      <c r="R198" s="56">
        <v>2.2999999999999998</v>
      </c>
      <c r="S198" s="14">
        <v>1753.6759999999999</v>
      </c>
      <c r="T198" s="56">
        <v>2.2999999999999998</v>
      </c>
      <c r="U198" s="14">
        <v>1500.377</v>
      </c>
      <c r="V198" s="56">
        <v>0.5</v>
      </c>
      <c r="W198" s="15"/>
      <c r="X198" s="15"/>
      <c r="Y198" s="15"/>
    </row>
    <row r="199" spans="1:25" ht="12.75" customHeight="1">
      <c r="A199" s="57" t="s">
        <v>29</v>
      </c>
      <c r="B199" s="58" t="s">
        <v>30</v>
      </c>
      <c r="C199" s="58" t="s">
        <v>21</v>
      </c>
      <c r="D199" s="59">
        <v>45505</v>
      </c>
      <c r="E199" s="16">
        <v>1700</v>
      </c>
      <c r="F199" s="60">
        <v>1</v>
      </c>
      <c r="G199" s="16">
        <v>1729</v>
      </c>
      <c r="H199" s="60">
        <v>0.7</v>
      </c>
      <c r="I199" s="16">
        <v>1657</v>
      </c>
      <c r="J199" s="60">
        <v>1.6</v>
      </c>
      <c r="K199" s="16">
        <v>1520</v>
      </c>
      <c r="L199" s="60">
        <v>1.7</v>
      </c>
      <c r="M199" s="16">
        <v>1842</v>
      </c>
      <c r="N199" s="60">
        <v>1.4</v>
      </c>
      <c r="O199" s="16">
        <v>1480.0630000000001</v>
      </c>
      <c r="P199" s="60">
        <v>1.5</v>
      </c>
      <c r="Q199" s="16">
        <v>1700</v>
      </c>
      <c r="R199" s="60">
        <v>2.5</v>
      </c>
      <c r="S199" s="16">
        <v>1927.2529999999999</v>
      </c>
      <c r="T199" s="60">
        <v>2.2000000000000002</v>
      </c>
      <c r="U199" s="16">
        <v>1700</v>
      </c>
      <c r="V199" s="60">
        <v>0.6</v>
      </c>
      <c r="W199" s="15"/>
      <c r="X199" s="15"/>
      <c r="Y199" s="15"/>
    </row>
    <row r="200" spans="1:25" ht="12.75" customHeight="1">
      <c r="A200" s="53" t="s">
        <v>29</v>
      </c>
      <c r="B200" s="54" t="s">
        <v>31</v>
      </c>
      <c r="C200" s="54" t="s">
        <v>42</v>
      </c>
      <c r="D200" s="55">
        <v>38200</v>
      </c>
      <c r="E200" s="14">
        <v>440</v>
      </c>
      <c r="F200" s="56">
        <v>2.9</v>
      </c>
      <c r="G200" s="14">
        <v>435</v>
      </c>
      <c r="H200" s="56">
        <v>4.5999999999999996</v>
      </c>
      <c r="I200" s="14">
        <v>429.81799999999998</v>
      </c>
      <c r="J200" s="56">
        <v>4.5</v>
      </c>
      <c r="K200" s="14">
        <v>350.49200000000002</v>
      </c>
      <c r="L200" s="56">
        <v>7.3</v>
      </c>
      <c r="M200" s="14">
        <v>384.26799999999997</v>
      </c>
      <c r="N200" s="56">
        <v>4</v>
      </c>
      <c r="O200" s="14">
        <v>447.673</v>
      </c>
      <c r="P200" s="56">
        <v>5.9</v>
      </c>
      <c r="Q200" s="14">
        <v>340.19600000000003</v>
      </c>
      <c r="R200" s="56">
        <v>46.3</v>
      </c>
      <c r="S200" s="14">
        <v>435</v>
      </c>
      <c r="T200" s="56">
        <v>6.3</v>
      </c>
      <c r="U200" s="14">
        <v>410</v>
      </c>
      <c r="V200" s="56">
        <v>2.2000000000000002</v>
      </c>
      <c r="W200" s="15"/>
      <c r="X200" s="15"/>
      <c r="Y200" s="15"/>
    </row>
    <row r="201" spans="1:25" ht="12.75" customHeight="1">
      <c r="A201" s="53" t="s">
        <v>29</v>
      </c>
      <c r="B201" s="54" t="s">
        <v>31</v>
      </c>
      <c r="C201" s="54" t="s">
        <v>42</v>
      </c>
      <c r="D201" s="55">
        <v>38565</v>
      </c>
      <c r="E201" s="14">
        <v>445</v>
      </c>
      <c r="F201" s="56">
        <v>5</v>
      </c>
      <c r="G201" s="14">
        <v>425</v>
      </c>
      <c r="H201" s="56">
        <v>4.3</v>
      </c>
      <c r="I201" s="14">
        <v>450</v>
      </c>
      <c r="J201" s="56">
        <v>5</v>
      </c>
      <c r="K201" s="14">
        <v>407.66500000000002</v>
      </c>
      <c r="L201" s="56">
        <v>7.1</v>
      </c>
      <c r="M201" s="14">
        <v>450</v>
      </c>
      <c r="N201" s="56">
        <v>5.2</v>
      </c>
      <c r="O201" s="14">
        <v>450</v>
      </c>
      <c r="P201" s="56">
        <v>11.9</v>
      </c>
      <c r="Q201" s="14">
        <v>348.79899999999998</v>
      </c>
      <c r="R201" s="56">
        <v>61.8</v>
      </c>
      <c r="S201" s="14">
        <v>491.70699999999999</v>
      </c>
      <c r="T201" s="56">
        <v>15.6</v>
      </c>
      <c r="U201" s="14">
        <v>442.28100000000001</v>
      </c>
      <c r="V201" s="56">
        <v>2.4</v>
      </c>
      <c r="W201" s="15"/>
      <c r="X201" s="15"/>
      <c r="Y201" s="15"/>
    </row>
    <row r="202" spans="1:25" ht="12.75" customHeight="1">
      <c r="A202" s="53" t="s">
        <v>29</v>
      </c>
      <c r="B202" s="54" t="s">
        <v>31</v>
      </c>
      <c r="C202" s="54" t="s">
        <v>42</v>
      </c>
      <c r="D202" s="55">
        <v>38930</v>
      </c>
      <c r="E202" s="14">
        <v>476.91699999999997</v>
      </c>
      <c r="F202" s="56">
        <v>5.6</v>
      </c>
      <c r="G202" s="14">
        <v>430</v>
      </c>
      <c r="H202" s="56">
        <v>3.9</v>
      </c>
      <c r="I202" s="14">
        <v>476.31599999999997</v>
      </c>
      <c r="J202" s="56">
        <v>5.7</v>
      </c>
      <c r="K202" s="14">
        <v>433.18700000000001</v>
      </c>
      <c r="L202" s="56">
        <v>7.5</v>
      </c>
      <c r="M202" s="14">
        <v>412.13299999999998</v>
      </c>
      <c r="N202" s="56">
        <v>6.5</v>
      </c>
      <c r="O202" s="14">
        <v>457.57</v>
      </c>
      <c r="P202" s="56">
        <v>4.3</v>
      </c>
      <c r="Q202" s="14">
        <v>450</v>
      </c>
      <c r="R202" s="56">
        <v>49.3</v>
      </c>
      <c r="S202" s="14">
        <v>472.52199999999999</v>
      </c>
      <c r="T202" s="56">
        <v>15.9</v>
      </c>
      <c r="U202" s="14">
        <v>450</v>
      </c>
      <c r="V202" s="56">
        <v>2.6</v>
      </c>
      <c r="W202" s="15"/>
      <c r="X202" s="15"/>
      <c r="Y202" s="15"/>
    </row>
    <row r="203" spans="1:25" ht="12.75" customHeight="1">
      <c r="A203" s="53" t="s">
        <v>29</v>
      </c>
      <c r="B203" s="54" t="s">
        <v>31</v>
      </c>
      <c r="C203" s="54" t="s">
        <v>42</v>
      </c>
      <c r="D203" s="55">
        <v>39295</v>
      </c>
      <c r="E203" s="14">
        <v>480</v>
      </c>
      <c r="F203" s="56">
        <v>2.7</v>
      </c>
      <c r="G203" s="14">
        <v>450</v>
      </c>
      <c r="H203" s="56">
        <v>5.3</v>
      </c>
      <c r="I203" s="14">
        <v>510.36900000000003</v>
      </c>
      <c r="J203" s="56">
        <v>4</v>
      </c>
      <c r="K203" s="14">
        <v>461.67500000000001</v>
      </c>
      <c r="L203" s="56">
        <v>5.6</v>
      </c>
      <c r="M203" s="14">
        <v>450.642</v>
      </c>
      <c r="N203" s="56">
        <v>4.4000000000000004</v>
      </c>
      <c r="O203" s="14">
        <v>462.63200000000001</v>
      </c>
      <c r="P203" s="56">
        <v>5.9</v>
      </c>
      <c r="Q203" s="14">
        <v>539.26700000000005</v>
      </c>
      <c r="R203" s="56">
        <v>23.7</v>
      </c>
      <c r="S203" s="14">
        <v>737.09400000000005</v>
      </c>
      <c r="T203" s="56">
        <v>16.600000000000001</v>
      </c>
      <c r="U203" s="14">
        <v>475</v>
      </c>
      <c r="V203" s="56">
        <v>2.7</v>
      </c>
      <c r="W203" s="15"/>
      <c r="X203" s="15"/>
      <c r="Y203" s="15"/>
    </row>
    <row r="204" spans="1:25" ht="12.75" customHeight="1">
      <c r="A204" s="53" t="s">
        <v>29</v>
      </c>
      <c r="B204" s="54" t="s">
        <v>31</v>
      </c>
      <c r="C204" s="54" t="s">
        <v>42</v>
      </c>
      <c r="D204" s="55">
        <v>39661</v>
      </c>
      <c r="E204" s="14">
        <v>535.66</v>
      </c>
      <c r="F204" s="56">
        <v>5.6</v>
      </c>
      <c r="G204" s="14">
        <v>500</v>
      </c>
      <c r="H204" s="56">
        <v>5.0999999999999996</v>
      </c>
      <c r="I204" s="14">
        <v>504.79899999999998</v>
      </c>
      <c r="J204" s="56">
        <v>3.6</v>
      </c>
      <c r="K204" s="14">
        <v>500</v>
      </c>
      <c r="L204" s="56">
        <v>8.3000000000000007</v>
      </c>
      <c r="M204" s="14">
        <v>510.68799999999999</v>
      </c>
      <c r="N204" s="56">
        <v>7</v>
      </c>
      <c r="O204" s="14">
        <v>500</v>
      </c>
      <c r="P204" s="56">
        <v>7.6</v>
      </c>
      <c r="Q204" s="14">
        <v>400</v>
      </c>
      <c r="R204" s="56">
        <v>24</v>
      </c>
      <c r="S204" s="14">
        <v>608.52499999999998</v>
      </c>
      <c r="T204" s="56">
        <v>21.8</v>
      </c>
      <c r="U204" s="14">
        <v>501.166</v>
      </c>
      <c r="V204" s="56">
        <v>1.9</v>
      </c>
      <c r="W204" s="15"/>
      <c r="X204" s="15"/>
      <c r="Y204" s="15"/>
    </row>
    <row r="205" spans="1:25" ht="12.75" customHeight="1">
      <c r="A205" s="53" t="s">
        <v>29</v>
      </c>
      <c r="B205" s="54" t="s">
        <v>31</v>
      </c>
      <c r="C205" s="54" t="s">
        <v>42</v>
      </c>
      <c r="D205" s="55">
        <v>40026</v>
      </c>
      <c r="E205" s="14">
        <v>550</v>
      </c>
      <c r="F205" s="56">
        <v>4.5999999999999996</v>
      </c>
      <c r="G205" s="14">
        <v>525.60500000000002</v>
      </c>
      <c r="H205" s="56">
        <v>6.9</v>
      </c>
      <c r="I205" s="14">
        <v>568.79200000000003</v>
      </c>
      <c r="J205" s="56">
        <v>7.6</v>
      </c>
      <c r="K205" s="14">
        <v>450</v>
      </c>
      <c r="L205" s="56">
        <v>5.9</v>
      </c>
      <c r="M205" s="14">
        <v>500</v>
      </c>
      <c r="N205" s="56">
        <v>3.7</v>
      </c>
      <c r="O205" s="14">
        <v>592.56500000000005</v>
      </c>
      <c r="P205" s="56">
        <v>10.5</v>
      </c>
      <c r="Q205" s="14">
        <v>619.49400000000003</v>
      </c>
      <c r="R205" s="56">
        <v>8.4</v>
      </c>
      <c r="S205" s="14">
        <v>603.654</v>
      </c>
      <c r="T205" s="56">
        <v>22.3</v>
      </c>
      <c r="U205" s="14">
        <v>542.80600000000004</v>
      </c>
      <c r="V205" s="56">
        <v>1.9</v>
      </c>
      <c r="W205" s="15"/>
      <c r="X205" s="15"/>
      <c r="Y205" s="15"/>
    </row>
    <row r="206" spans="1:25" ht="12.75" customHeight="1">
      <c r="A206" s="53" t="s">
        <v>29</v>
      </c>
      <c r="B206" s="54" t="s">
        <v>31</v>
      </c>
      <c r="C206" s="54" t="s">
        <v>42</v>
      </c>
      <c r="D206" s="55">
        <v>40391</v>
      </c>
      <c r="E206" s="14">
        <v>559.24099999999999</v>
      </c>
      <c r="F206" s="56">
        <v>4.5999999999999996</v>
      </c>
      <c r="G206" s="14">
        <v>558.70100000000002</v>
      </c>
      <c r="H206" s="56">
        <v>4.5999999999999996</v>
      </c>
      <c r="I206" s="14">
        <v>567.53499999999997</v>
      </c>
      <c r="J206" s="56">
        <v>2.2000000000000002</v>
      </c>
      <c r="K206" s="14">
        <v>526.40499999999997</v>
      </c>
      <c r="L206" s="56">
        <v>4.4000000000000004</v>
      </c>
      <c r="M206" s="14">
        <v>573.447</v>
      </c>
      <c r="N206" s="56">
        <v>5.4</v>
      </c>
      <c r="O206" s="14">
        <v>600</v>
      </c>
      <c r="P206" s="56">
        <v>7.1</v>
      </c>
      <c r="Q206" s="14">
        <v>721.76199999999994</v>
      </c>
      <c r="R206" s="56">
        <v>8.4</v>
      </c>
      <c r="S206" s="14">
        <v>589.24800000000005</v>
      </c>
      <c r="T206" s="56">
        <v>18.3</v>
      </c>
      <c r="U206" s="14">
        <v>558.79399999999998</v>
      </c>
      <c r="V206" s="56">
        <v>2.2000000000000002</v>
      </c>
      <c r="W206" s="15"/>
      <c r="X206" s="15"/>
      <c r="Y206" s="15"/>
    </row>
    <row r="207" spans="1:25" ht="12.75" customHeight="1">
      <c r="A207" s="53" t="s">
        <v>29</v>
      </c>
      <c r="B207" s="54" t="s">
        <v>31</v>
      </c>
      <c r="C207" s="54" t="s">
        <v>42</v>
      </c>
      <c r="D207" s="55">
        <v>40756</v>
      </c>
      <c r="E207" s="14">
        <v>586.55899999999997</v>
      </c>
      <c r="F207" s="56">
        <v>2.2999999999999998</v>
      </c>
      <c r="G207" s="14">
        <v>600</v>
      </c>
      <c r="H207" s="56">
        <v>5.2</v>
      </c>
      <c r="I207" s="14">
        <v>651.23699999999997</v>
      </c>
      <c r="J207" s="56">
        <v>4.9000000000000004</v>
      </c>
      <c r="K207" s="14">
        <v>597.51800000000003</v>
      </c>
      <c r="L207" s="56">
        <v>7.2</v>
      </c>
      <c r="M207" s="14">
        <v>612.24</v>
      </c>
      <c r="N207" s="56">
        <v>4.8</v>
      </c>
      <c r="O207" s="14">
        <v>577</v>
      </c>
      <c r="P207" s="56">
        <v>3.9</v>
      </c>
      <c r="Q207" s="14">
        <v>579.69000000000005</v>
      </c>
      <c r="R207" s="56">
        <v>12.5</v>
      </c>
      <c r="S207" s="14">
        <v>805.55600000000004</v>
      </c>
      <c r="T207" s="56">
        <v>7.6</v>
      </c>
      <c r="U207" s="14">
        <v>600</v>
      </c>
      <c r="V207" s="56">
        <v>0.8</v>
      </c>
      <c r="W207" s="15"/>
      <c r="X207" s="15"/>
      <c r="Y207" s="15"/>
    </row>
    <row r="208" spans="1:25" ht="12.75" customHeight="1">
      <c r="A208" s="53" t="s">
        <v>29</v>
      </c>
      <c r="B208" s="54" t="s">
        <v>31</v>
      </c>
      <c r="C208" s="54" t="s">
        <v>42</v>
      </c>
      <c r="D208" s="55">
        <v>41122</v>
      </c>
      <c r="E208" s="14">
        <v>605.88199999999995</v>
      </c>
      <c r="F208" s="56">
        <v>4.3</v>
      </c>
      <c r="G208" s="14">
        <v>600</v>
      </c>
      <c r="H208" s="56">
        <v>1.4</v>
      </c>
      <c r="I208" s="14">
        <v>700</v>
      </c>
      <c r="J208" s="56">
        <v>4.8</v>
      </c>
      <c r="K208" s="14">
        <v>528.53499999999997</v>
      </c>
      <c r="L208" s="56">
        <v>6.3</v>
      </c>
      <c r="M208" s="14">
        <v>673.37800000000004</v>
      </c>
      <c r="N208" s="56">
        <v>6.1</v>
      </c>
      <c r="O208" s="14">
        <v>550</v>
      </c>
      <c r="P208" s="56">
        <v>5</v>
      </c>
      <c r="Q208" s="14">
        <v>697.17100000000005</v>
      </c>
      <c r="R208" s="56">
        <v>17.399999999999999</v>
      </c>
      <c r="S208" s="14">
        <v>770.18200000000002</v>
      </c>
      <c r="T208" s="56">
        <v>16</v>
      </c>
      <c r="U208" s="14">
        <v>607</v>
      </c>
      <c r="V208" s="56">
        <v>2.1</v>
      </c>
      <c r="W208" s="15"/>
      <c r="X208" s="15"/>
      <c r="Y208" s="15"/>
    </row>
    <row r="209" spans="1:25" ht="12.75" customHeight="1">
      <c r="A209" s="53" t="s">
        <v>29</v>
      </c>
      <c r="B209" s="54" t="s">
        <v>31</v>
      </c>
      <c r="C209" s="54" t="s">
        <v>42</v>
      </c>
      <c r="D209" s="55">
        <v>41487</v>
      </c>
      <c r="E209" s="14">
        <v>600</v>
      </c>
      <c r="F209" s="56">
        <v>8</v>
      </c>
      <c r="G209" s="14">
        <v>600</v>
      </c>
      <c r="H209" s="56">
        <v>6.4</v>
      </c>
      <c r="I209" s="14">
        <v>650</v>
      </c>
      <c r="J209" s="56">
        <v>4</v>
      </c>
      <c r="K209" s="14">
        <v>633.74800000000005</v>
      </c>
      <c r="L209" s="56">
        <v>3.8</v>
      </c>
      <c r="M209" s="14">
        <v>550</v>
      </c>
      <c r="N209" s="56">
        <v>4.7</v>
      </c>
      <c r="O209" s="14">
        <v>600</v>
      </c>
      <c r="P209" s="56">
        <v>5.4</v>
      </c>
      <c r="Q209" s="14">
        <v>589.80799999999999</v>
      </c>
      <c r="R209" s="56">
        <v>27.8</v>
      </c>
      <c r="S209" s="14">
        <v>900</v>
      </c>
      <c r="T209" s="56">
        <v>13.6</v>
      </c>
      <c r="U209" s="14">
        <v>600</v>
      </c>
      <c r="V209" s="56">
        <v>2.1</v>
      </c>
      <c r="W209" s="15"/>
      <c r="X209" s="15"/>
      <c r="Y209" s="15"/>
    </row>
    <row r="210" spans="1:25" ht="12.75" customHeight="1">
      <c r="A210" s="53" t="s">
        <v>29</v>
      </c>
      <c r="B210" s="54" t="s">
        <v>31</v>
      </c>
      <c r="C210" s="54" t="s">
        <v>42</v>
      </c>
      <c r="D210" s="55">
        <v>41852</v>
      </c>
      <c r="E210" s="14">
        <v>652.95299999999997</v>
      </c>
      <c r="F210" s="56">
        <v>5.7</v>
      </c>
      <c r="G210" s="14">
        <v>650</v>
      </c>
      <c r="H210" s="56">
        <v>3.9</v>
      </c>
      <c r="I210" s="14">
        <v>651.84100000000001</v>
      </c>
      <c r="J210" s="56">
        <v>4.5999999999999996</v>
      </c>
      <c r="K210" s="14">
        <v>546.44799999999998</v>
      </c>
      <c r="L210" s="56">
        <v>7.5</v>
      </c>
      <c r="M210" s="14">
        <v>650</v>
      </c>
      <c r="N210" s="56">
        <v>6.4</v>
      </c>
      <c r="O210" s="14">
        <v>600</v>
      </c>
      <c r="P210" s="56">
        <v>9.3000000000000007</v>
      </c>
      <c r="Q210" s="14">
        <v>776.47799999999995</v>
      </c>
      <c r="R210" s="56">
        <v>18.399999999999999</v>
      </c>
      <c r="S210" s="14">
        <v>950</v>
      </c>
      <c r="T210" s="56">
        <v>19</v>
      </c>
      <c r="U210" s="14">
        <v>650</v>
      </c>
      <c r="V210" s="56">
        <v>2.2999999999999998</v>
      </c>
      <c r="W210" s="15"/>
      <c r="X210" s="15"/>
      <c r="Y210" s="15"/>
    </row>
    <row r="211" spans="1:25" ht="12.75" customHeight="1">
      <c r="A211" s="53" t="s">
        <v>29</v>
      </c>
      <c r="B211" s="54" t="s">
        <v>31</v>
      </c>
      <c r="C211" s="54" t="s">
        <v>42</v>
      </c>
      <c r="D211" s="55">
        <v>42583</v>
      </c>
      <c r="E211" s="14">
        <v>750</v>
      </c>
      <c r="F211" s="56">
        <v>4.4000000000000004</v>
      </c>
      <c r="G211" s="14">
        <v>700</v>
      </c>
      <c r="H211" s="56">
        <v>5.6</v>
      </c>
      <c r="I211" s="14">
        <v>813.68600000000004</v>
      </c>
      <c r="J211" s="56">
        <v>4.7</v>
      </c>
      <c r="K211" s="14">
        <v>644.95100000000002</v>
      </c>
      <c r="L211" s="56">
        <v>6.8</v>
      </c>
      <c r="M211" s="14">
        <v>762.60599999999999</v>
      </c>
      <c r="N211" s="56">
        <v>8.3000000000000007</v>
      </c>
      <c r="O211" s="14">
        <v>688.01099999999997</v>
      </c>
      <c r="P211" s="56">
        <v>6.9</v>
      </c>
      <c r="Q211" s="14">
        <v>1148.0920000000001</v>
      </c>
      <c r="R211" s="56">
        <v>12</v>
      </c>
      <c r="S211" s="14">
        <v>800</v>
      </c>
      <c r="T211" s="56">
        <v>22.5</v>
      </c>
      <c r="U211" s="14">
        <v>750</v>
      </c>
      <c r="V211" s="56">
        <v>2.2999999999999998</v>
      </c>
      <c r="W211" s="15"/>
      <c r="X211" s="15"/>
      <c r="Y211" s="15"/>
    </row>
    <row r="212" spans="1:25" ht="12.75" customHeight="1">
      <c r="A212" s="53" t="s">
        <v>29</v>
      </c>
      <c r="B212" s="54" t="s">
        <v>31</v>
      </c>
      <c r="C212" s="54" t="s">
        <v>42</v>
      </c>
      <c r="D212" s="55">
        <v>43313</v>
      </c>
      <c r="E212" s="14">
        <v>699.48900000000003</v>
      </c>
      <c r="F212" s="56">
        <v>7.3</v>
      </c>
      <c r="G212" s="14">
        <v>768.42600000000004</v>
      </c>
      <c r="H212" s="56">
        <v>3.9</v>
      </c>
      <c r="I212" s="14">
        <v>800</v>
      </c>
      <c r="J212" s="56">
        <v>6.3</v>
      </c>
      <c r="K212" s="14">
        <v>735.4</v>
      </c>
      <c r="L212" s="56">
        <v>5.2</v>
      </c>
      <c r="M212" s="14">
        <v>770.36</v>
      </c>
      <c r="N212" s="56">
        <v>5.7</v>
      </c>
      <c r="O212" s="14">
        <v>700</v>
      </c>
      <c r="P212" s="56">
        <v>6</v>
      </c>
      <c r="Q212" s="14">
        <v>1026.8130000000001</v>
      </c>
      <c r="R212" s="56">
        <v>15.9</v>
      </c>
      <c r="S212" s="14">
        <v>837.2</v>
      </c>
      <c r="T212" s="56">
        <v>17.7</v>
      </c>
      <c r="U212" s="14">
        <v>750</v>
      </c>
      <c r="V212" s="56">
        <v>3.1</v>
      </c>
      <c r="W212" s="15"/>
      <c r="X212" s="15"/>
      <c r="Y212" s="15"/>
    </row>
    <row r="213" spans="1:25" ht="12.75" customHeight="1">
      <c r="A213" s="53" t="s">
        <v>29</v>
      </c>
      <c r="B213" s="54" t="s">
        <v>31</v>
      </c>
      <c r="C213" s="54" t="s">
        <v>42</v>
      </c>
      <c r="D213" s="55">
        <v>44044</v>
      </c>
      <c r="E213" s="14">
        <v>917.15099999999995</v>
      </c>
      <c r="F213" s="56">
        <v>7</v>
      </c>
      <c r="G213" s="14">
        <v>852.23699999999997</v>
      </c>
      <c r="H213" s="56">
        <v>7.2</v>
      </c>
      <c r="I213" s="14">
        <v>1000</v>
      </c>
      <c r="J213" s="56">
        <v>6.6</v>
      </c>
      <c r="K213" s="14">
        <v>735.12699999999995</v>
      </c>
      <c r="L213" s="56">
        <v>6.2</v>
      </c>
      <c r="M213" s="14">
        <v>753.49599999999998</v>
      </c>
      <c r="N213" s="56">
        <v>8</v>
      </c>
      <c r="O213" s="14">
        <v>937.92700000000002</v>
      </c>
      <c r="P213" s="56">
        <v>5.4</v>
      </c>
      <c r="Q213" s="14">
        <v>851.30799999999999</v>
      </c>
      <c r="R213" s="56">
        <v>30.3</v>
      </c>
      <c r="S213" s="14">
        <v>1160.1600000000001</v>
      </c>
      <c r="T213" s="56">
        <v>10</v>
      </c>
      <c r="U213" s="14">
        <v>898</v>
      </c>
      <c r="V213" s="56">
        <v>3.5</v>
      </c>
      <c r="W213" s="15"/>
      <c r="X213" s="15"/>
      <c r="Y213" s="15"/>
    </row>
    <row r="214" spans="1:25" ht="12.75" customHeight="1">
      <c r="A214" s="53" t="s">
        <v>29</v>
      </c>
      <c r="B214" s="54" t="s">
        <v>31</v>
      </c>
      <c r="C214" s="54" t="s">
        <v>42</v>
      </c>
      <c r="D214" s="55">
        <v>44774</v>
      </c>
      <c r="E214" s="14">
        <v>844.73900000000003</v>
      </c>
      <c r="F214" s="56">
        <v>4.7</v>
      </c>
      <c r="G214" s="14">
        <v>947.93600000000004</v>
      </c>
      <c r="H214" s="56">
        <v>5.2</v>
      </c>
      <c r="I214" s="14">
        <v>1054.682</v>
      </c>
      <c r="J214" s="56">
        <v>7.2</v>
      </c>
      <c r="K214" s="14">
        <v>906.51</v>
      </c>
      <c r="L214" s="56">
        <v>6.1</v>
      </c>
      <c r="M214" s="14">
        <v>906.95399999999995</v>
      </c>
      <c r="N214" s="56">
        <v>5.6</v>
      </c>
      <c r="O214" s="14">
        <v>869.86199999999997</v>
      </c>
      <c r="P214" s="56">
        <v>5.8</v>
      </c>
      <c r="Q214" s="14">
        <v>1150.0170000000001</v>
      </c>
      <c r="R214" s="56">
        <v>20.7</v>
      </c>
      <c r="S214" s="14">
        <v>853.50900000000001</v>
      </c>
      <c r="T214" s="56">
        <v>15.6</v>
      </c>
      <c r="U214" s="14">
        <v>903</v>
      </c>
      <c r="V214" s="56">
        <v>3.6</v>
      </c>
      <c r="W214" s="15"/>
      <c r="X214" s="15"/>
      <c r="Y214" s="15"/>
    </row>
    <row r="215" spans="1:25" ht="12.75" customHeight="1">
      <c r="A215" s="53" t="s">
        <v>29</v>
      </c>
      <c r="B215" s="54" t="s">
        <v>31</v>
      </c>
      <c r="C215" s="54" t="s">
        <v>42</v>
      </c>
      <c r="D215" s="55">
        <v>45505</v>
      </c>
      <c r="E215" s="14">
        <v>1002.242</v>
      </c>
      <c r="F215" s="56">
        <v>5.2</v>
      </c>
      <c r="G215" s="14">
        <v>930.02800000000002</v>
      </c>
      <c r="H215" s="56">
        <v>5.2</v>
      </c>
      <c r="I215" s="14">
        <v>1134.23</v>
      </c>
      <c r="J215" s="56">
        <v>9.4</v>
      </c>
      <c r="K215" s="14">
        <v>900</v>
      </c>
      <c r="L215" s="56">
        <v>6.7</v>
      </c>
      <c r="M215" s="14">
        <v>1008.117</v>
      </c>
      <c r="N215" s="56">
        <v>7.8</v>
      </c>
      <c r="O215" s="14">
        <v>1000</v>
      </c>
      <c r="P215" s="56">
        <v>9.3000000000000007</v>
      </c>
      <c r="Q215" s="14">
        <v>1570.298</v>
      </c>
      <c r="R215" s="56">
        <v>16.899999999999999</v>
      </c>
      <c r="S215" s="14">
        <v>1396.9590000000001</v>
      </c>
      <c r="T215" s="56">
        <v>12.9</v>
      </c>
      <c r="U215" s="14">
        <v>1000</v>
      </c>
      <c r="V215" s="56">
        <v>3.7</v>
      </c>
      <c r="W215" s="15"/>
      <c r="X215" s="15"/>
      <c r="Y215" s="15"/>
    </row>
    <row r="216" spans="1:25" ht="12.75" customHeight="1">
      <c r="A216" s="53" t="s">
        <v>29</v>
      </c>
      <c r="B216" s="54" t="s">
        <v>31</v>
      </c>
      <c r="C216" s="54" t="s">
        <v>43</v>
      </c>
      <c r="D216" s="55">
        <v>38200</v>
      </c>
      <c r="E216" s="14">
        <v>292.01100000000002</v>
      </c>
      <c r="F216" s="56">
        <v>2.2000000000000002</v>
      </c>
      <c r="G216" s="14">
        <v>250</v>
      </c>
      <c r="H216" s="56">
        <v>3.1</v>
      </c>
      <c r="I216" s="14">
        <v>273.97000000000003</v>
      </c>
      <c r="J216" s="56">
        <v>3.6</v>
      </c>
      <c r="K216" s="14">
        <v>281</v>
      </c>
      <c r="L216" s="56">
        <v>3.6</v>
      </c>
      <c r="M216" s="14">
        <v>250</v>
      </c>
      <c r="N216" s="56">
        <v>3.1</v>
      </c>
      <c r="O216" s="14">
        <v>240</v>
      </c>
      <c r="P216" s="56">
        <v>7.8</v>
      </c>
      <c r="Q216" s="14">
        <v>310</v>
      </c>
      <c r="R216" s="56">
        <v>15.2</v>
      </c>
      <c r="S216" s="14">
        <v>300</v>
      </c>
      <c r="T216" s="56">
        <v>4.0999999999999996</v>
      </c>
      <c r="U216" s="14">
        <v>272</v>
      </c>
      <c r="V216" s="56">
        <v>1.9</v>
      </c>
      <c r="W216" s="15"/>
      <c r="X216" s="15"/>
      <c r="Y216" s="15"/>
    </row>
    <row r="217" spans="1:25" ht="12.75" customHeight="1">
      <c r="A217" s="53" t="s">
        <v>29</v>
      </c>
      <c r="B217" s="54" t="s">
        <v>31</v>
      </c>
      <c r="C217" s="54" t="s">
        <v>43</v>
      </c>
      <c r="D217" s="55">
        <v>38565</v>
      </c>
      <c r="E217" s="14">
        <v>290</v>
      </c>
      <c r="F217" s="56">
        <v>2.7</v>
      </c>
      <c r="G217" s="14">
        <v>275</v>
      </c>
      <c r="H217" s="56">
        <v>2.8</v>
      </c>
      <c r="I217" s="14">
        <v>276</v>
      </c>
      <c r="J217" s="56">
        <v>4.5999999999999996</v>
      </c>
      <c r="K217" s="14">
        <v>300</v>
      </c>
      <c r="L217" s="56">
        <v>3.4</v>
      </c>
      <c r="M217" s="14">
        <v>282</v>
      </c>
      <c r="N217" s="56">
        <v>3.5</v>
      </c>
      <c r="O217" s="14">
        <v>260</v>
      </c>
      <c r="P217" s="56">
        <v>7.8</v>
      </c>
      <c r="Q217" s="14">
        <v>289</v>
      </c>
      <c r="R217" s="56">
        <v>16.3</v>
      </c>
      <c r="S217" s="14">
        <v>300</v>
      </c>
      <c r="T217" s="56">
        <v>6</v>
      </c>
      <c r="U217" s="14">
        <v>280</v>
      </c>
      <c r="V217" s="56">
        <v>1.7</v>
      </c>
      <c r="W217" s="15"/>
      <c r="X217" s="15"/>
      <c r="Y217" s="15"/>
    </row>
    <row r="218" spans="1:25" ht="12.75" customHeight="1">
      <c r="A218" s="53" t="s">
        <v>29</v>
      </c>
      <c r="B218" s="54" t="s">
        <v>31</v>
      </c>
      <c r="C218" s="54" t="s">
        <v>43</v>
      </c>
      <c r="D218" s="55">
        <v>38930</v>
      </c>
      <c r="E218" s="14">
        <v>300</v>
      </c>
      <c r="F218" s="56">
        <v>1.3</v>
      </c>
      <c r="G218" s="14">
        <v>300</v>
      </c>
      <c r="H218" s="56">
        <v>2.8</v>
      </c>
      <c r="I218" s="14">
        <v>300</v>
      </c>
      <c r="J218" s="56">
        <v>1.4</v>
      </c>
      <c r="K218" s="14">
        <v>300</v>
      </c>
      <c r="L218" s="56">
        <v>3.5</v>
      </c>
      <c r="M218" s="14">
        <v>276</v>
      </c>
      <c r="N218" s="56">
        <v>4.5999999999999996</v>
      </c>
      <c r="O218" s="14">
        <v>274.65100000000001</v>
      </c>
      <c r="P218" s="56">
        <v>5.7</v>
      </c>
      <c r="Q218" s="14">
        <v>293.27199999999999</v>
      </c>
      <c r="R218" s="56">
        <v>20.9</v>
      </c>
      <c r="S218" s="14">
        <v>320</v>
      </c>
      <c r="T218" s="56">
        <v>7.4</v>
      </c>
      <c r="U218" s="14">
        <v>300</v>
      </c>
      <c r="V218" s="56">
        <v>1E-3</v>
      </c>
      <c r="W218" s="15"/>
      <c r="X218" s="15"/>
      <c r="Y218" s="15"/>
    </row>
    <row r="219" spans="1:25" ht="12.75" customHeight="1">
      <c r="A219" s="53" t="s">
        <v>29</v>
      </c>
      <c r="B219" s="54" t="s">
        <v>31</v>
      </c>
      <c r="C219" s="54" t="s">
        <v>43</v>
      </c>
      <c r="D219" s="55">
        <v>39295</v>
      </c>
      <c r="E219" s="14">
        <v>340</v>
      </c>
      <c r="F219" s="56">
        <v>2.2999999999999998</v>
      </c>
      <c r="G219" s="14">
        <v>300</v>
      </c>
      <c r="H219" s="56">
        <v>2.8</v>
      </c>
      <c r="I219" s="14">
        <v>315</v>
      </c>
      <c r="J219" s="56">
        <v>2.8</v>
      </c>
      <c r="K219" s="14">
        <v>320</v>
      </c>
      <c r="L219" s="56">
        <v>3.6</v>
      </c>
      <c r="M219" s="14">
        <v>336.596</v>
      </c>
      <c r="N219" s="56">
        <v>3.6</v>
      </c>
      <c r="O219" s="14">
        <v>325</v>
      </c>
      <c r="P219" s="56">
        <v>3.9</v>
      </c>
      <c r="Q219" s="14">
        <v>361.2</v>
      </c>
      <c r="R219" s="56">
        <v>5.8</v>
      </c>
      <c r="S219" s="14">
        <v>320</v>
      </c>
      <c r="T219" s="56">
        <v>4</v>
      </c>
      <c r="U219" s="14">
        <v>322</v>
      </c>
      <c r="V219" s="56">
        <v>1.2</v>
      </c>
      <c r="W219" s="15"/>
      <c r="X219" s="15"/>
      <c r="Y219" s="15"/>
    </row>
    <row r="220" spans="1:25" ht="12.75" customHeight="1">
      <c r="A220" s="53" t="s">
        <v>29</v>
      </c>
      <c r="B220" s="54" t="s">
        <v>31</v>
      </c>
      <c r="C220" s="54" t="s">
        <v>43</v>
      </c>
      <c r="D220" s="55">
        <v>39661</v>
      </c>
      <c r="E220" s="14">
        <v>350</v>
      </c>
      <c r="F220" s="56">
        <v>3.8</v>
      </c>
      <c r="G220" s="14">
        <v>320</v>
      </c>
      <c r="H220" s="56">
        <v>3.2</v>
      </c>
      <c r="I220" s="14">
        <v>332.78399999999999</v>
      </c>
      <c r="J220" s="56">
        <v>4.5999999999999996</v>
      </c>
      <c r="K220" s="14">
        <v>330</v>
      </c>
      <c r="L220" s="56">
        <v>4.5</v>
      </c>
      <c r="M220" s="14">
        <v>307.62400000000002</v>
      </c>
      <c r="N220" s="56">
        <v>2.4</v>
      </c>
      <c r="O220" s="14">
        <v>300.90499999999997</v>
      </c>
      <c r="P220" s="56">
        <v>5.9</v>
      </c>
      <c r="Q220" s="14">
        <v>350</v>
      </c>
      <c r="R220" s="56">
        <v>8.8000000000000007</v>
      </c>
      <c r="S220" s="14">
        <v>330</v>
      </c>
      <c r="T220" s="56">
        <v>5.2</v>
      </c>
      <c r="U220" s="14">
        <v>326</v>
      </c>
      <c r="V220" s="56">
        <v>2</v>
      </c>
      <c r="W220" s="15"/>
      <c r="X220" s="15"/>
      <c r="Y220" s="15"/>
    </row>
    <row r="221" spans="1:25" ht="12.75" customHeight="1">
      <c r="A221" s="53" t="s">
        <v>29</v>
      </c>
      <c r="B221" s="54" t="s">
        <v>31</v>
      </c>
      <c r="C221" s="54" t="s">
        <v>43</v>
      </c>
      <c r="D221" s="55">
        <v>40026</v>
      </c>
      <c r="E221" s="14">
        <v>347.99200000000002</v>
      </c>
      <c r="F221" s="56">
        <v>2.9</v>
      </c>
      <c r="G221" s="14">
        <v>300</v>
      </c>
      <c r="H221" s="56">
        <v>4</v>
      </c>
      <c r="I221" s="14">
        <v>360</v>
      </c>
      <c r="J221" s="56">
        <v>4.5</v>
      </c>
      <c r="K221" s="14">
        <v>360.72500000000002</v>
      </c>
      <c r="L221" s="56">
        <v>4.2</v>
      </c>
      <c r="M221" s="14">
        <v>340.67500000000001</v>
      </c>
      <c r="N221" s="56">
        <v>4.5</v>
      </c>
      <c r="O221" s="14">
        <v>378.17399999999998</v>
      </c>
      <c r="P221" s="56">
        <v>6.9</v>
      </c>
      <c r="Q221" s="14">
        <v>375</v>
      </c>
      <c r="R221" s="56">
        <v>9.5</v>
      </c>
      <c r="S221" s="14">
        <v>360</v>
      </c>
      <c r="T221" s="56">
        <v>9.9</v>
      </c>
      <c r="U221" s="14">
        <v>342</v>
      </c>
      <c r="V221" s="56">
        <v>1.6</v>
      </c>
      <c r="W221" s="15"/>
      <c r="X221" s="15"/>
      <c r="Y221" s="15"/>
    </row>
    <row r="222" spans="1:25" ht="12.75" customHeight="1">
      <c r="A222" s="53" t="s">
        <v>29</v>
      </c>
      <c r="B222" s="54" t="s">
        <v>31</v>
      </c>
      <c r="C222" s="54" t="s">
        <v>43</v>
      </c>
      <c r="D222" s="55">
        <v>40391</v>
      </c>
      <c r="E222" s="14">
        <v>376.072</v>
      </c>
      <c r="F222" s="56">
        <v>3.4</v>
      </c>
      <c r="G222" s="14">
        <v>334.57900000000001</v>
      </c>
      <c r="H222" s="56">
        <v>3.4</v>
      </c>
      <c r="I222" s="14">
        <v>372.73700000000002</v>
      </c>
      <c r="J222" s="56">
        <v>3.4</v>
      </c>
      <c r="K222" s="14">
        <v>365.22800000000001</v>
      </c>
      <c r="L222" s="56">
        <v>3.7</v>
      </c>
      <c r="M222" s="14">
        <v>350</v>
      </c>
      <c r="N222" s="56">
        <v>4.3</v>
      </c>
      <c r="O222" s="14">
        <v>320</v>
      </c>
      <c r="P222" s="56">
        <v>5.4</v>
      </c>
      <c r="Q222" s="14">
        <v>450</v>
      </c>
      <c r="R222" s="56">
        <v>5.7</v>
      </c>
      <c r="S222" s="14">
        <v>420</v>
      </c>
      <c r="T222" s="56">
        <v>7.9</v>
      </c>
      <c r="U222" s="14">
        <v>360</v>
      </c>
      <c r="V222" s="56">
        <v>1.8</v>
      </c>
      <c r="W222" s="15"/>
      <c r="X222" s="15"/>
      <c r="Y222" s="15"/>
    </row>
    <row r="223" spans="1:25" ht="12.75" customHeight="1">
      <c r="A223" s="53" t="s">
        <v>29</v>
      </c>
      <c r="B223" s="54" t="s">
        <v>31</v>
      </c>
      <c r="C223" s="54" t="s">
        <v>43</v>
      </c>
      <c r="D223" s="55">
        <v>40756</v>
      </c>
      <c r="E223" s="14">
        <v>390</v>
      </c>
      <c r="F223" s="56">
        <v>2.6</v>
      </c>
      <c r="G223" s="14">
        <v>350</v>
      </c>
      <c r="H223" s="56">
        <v>2.6</v>
      </c>
      <c r="I223" s="14">
        <v>384</v>
      </c>
      <c r="J223" s="56">
        <v>2.5</v>
      </c>
      <c r="K223" s="14">
        <v>394.77100000000002</v>
      </c>
      <c r="L223" s="56">
        <v>3.8</v>
      </c>
      <c r="M223" s="14">
        <v>365.726</v>
      </c>
      <c r="N223" s="56">
        <v>3.5</v>
      </c>
      <c r="O223" s="14">
        <v>350</v>
      </c>
      <c r="P223" s="56">
        <v>4.4000000000000004</v>
      </c>
      <c r="Q223" s="14">
        <v>450</v>
      </c>
      <c r="R223" s="56">
        <v>6.2</v>
      </c>
      <c r="S223" s="14">
        <v>420</v>
      </c>
      <c r="T223" s="56">
        <v>6.7</v>
      </c>
      <c r="U223" s="14">
        <v>380</v>
      </c>
      <c r="V223" s="56">
        <v>2.4</v>
      </c>
      <c r="W223" s="15"/>
      <c r="X223" s="15"/>
      <c r="Y223" s="15"/>
    </row>
    <row r="224" spans="1:25" ht="12.75" customHeight="1">
      <c r="A224" s="53" t="s">
        <v>29</v>
      </c>
      <c r="B224" s="54" t="s">
        <v>31</v>
      </c>
      <c r="C224" s="54" t="s">
        <v>43</v>
      </c>
      <c r="D224" s="55">
        <v>41122</v>
      </c>
      <c r="E224" s="14">
        <v>378</v>
      </c>
      <c r="F224" s="56">
        <v>2.7</v>
      </c>
      <c r="G224" s="14">
        <v>400</v>
      </c>
      <c r="H224" s="56">
        <v>1.9</v>
      </c>
      <c r="I224" s="14">
        <v>377.8</v>
      </c>
      <c r="J224" s="56">
        <v>3.4</v>
      </c>
      <c r="K224" s="14">
        <v>415.08</v>
      </c>
      <c r="L224" s="56">
        <v>4.3</v>
      </c>
      <c r="M224" s="14">
        <v>400</v>
      </c>
      <c r="N224" s="56">
        <v>2.9</v>
      </c>
      <c r="O224" s="14">
        <v>400</v>
      </c>
      <c r="P224" s="56">
        <v>6.4</v>
      </c>
      <c r="Q224" s="14">
        <v>400</v>
      </c>
      <c r="R224" s="56">
        <v>9.6</v>
      </c>
      <c r="S224" s="14">
        <v>448.30700000000002</v>
      </c>
      <c r="T224" s="56">
        <v>4.9000000000000004</v>
      </c>
      <c r="U224" s="14">
        <v>399</v>
      </c>
      <c r="V224" s="56">
        <v>1.3</v>
      </c>
      <c r="W224" s="15"/>
      <c r="X224" s="15"/>
      <c r="Y224" s="15"/>
    </row>
    <row r="225" spans="1:25" ht="12.75" customHeight="1">
      <c r="A225" s="53" t="s">
        <v>29</v>
      </c>
      <c r="B225" s="54" t="s">
        <v>31</v>
      </c>
      <c r="C225" s="54" t="s">
        <v>43</v>
      </c>
      <c r="D225" s="55">
        <v>41487</v>
      </c>
      <c r="E225" s="14">
        <v>400</v>
      </c>
      <c r="F225" s="56">
        <v>2.6</v>
      </c>
      <c r="G225" s="14">
        <v>400</v>
      </c>
      <c r="H225" s="56">
        <v>2</v>
      </c>
      <c r="I225" s="14">
        <v>400</v>
      </c>
      <c r="J225" s="56">
        <v>2</v>
      </c>
      <c r="K225" s="14">
        <v>425</v>
      </c>
      <c r="L225" s="56">
        <v>4.3</v>
      </c>
      <c r="M225" s="14">
        <v>420</v>
      </c>
      <c r="N225" s="56">
        <v>3.8</v>
      </c>
      <c r="O225" s="14">
        <v>388.774</v>
      </c>
      <c r="P225" s="56">
        <v>6.4</v>
      </c>
      <c r="Q225" s="14">
        <v>477.86399999999998</v>
      </c>
      <c r="R225" s="56">
        <v>8</v>
      </c>
      <c r="S225" s="14">
        <v>452.92099999999999</v>
      </c>
      <c r="T225" s="56">
        <v>5.7</v>
      </c>
      <c r="U225" s="14">
        <v>400</v>
      </c>
      <c r="V225" s="56">
        <v>0.6</v>
      </c>
      <c r="W225" s="15"/>
      <c r="X225" s="15"/>
      <c r="Y225" s="15"/>
    </row>
    <row r="226" spans="1:25" ht="12.75" customHeight="1">
      <c r="A226" s="53" t="s">
        <v>29</v>
      </c>
      <c r="B226" s="54" t="s">
        <v>31</v>
      </c>
      <c r="C226" s="54" t="s">
        <v>43</v>
      </c>
      <c r="D226" s="55">
        <v>41852</v>
      </c>
      <c r="E226" s="14">
        <v>450</v>
      </c>
      <c r="F226" s="56">
        <v>3.1</v>
      </c>
      <c r="G226" s="14">
        <v>400</v>
      </c>
      <c r="H226" s="56">
        <v>2.2999999999999998</v>
      </c>
      <c r="I226" s="14">
        <v>441.37</v>
      </c>
      <c r="J226" s="56">
        <v>2.2999999999999998</v>
      </c>
      <c r="K226" s="14">
        <v>452.666</v>
      </c>
      <c r="L226" s="56">
        <v>4.5</v>
      </c>
      <c r="M226" s="14">
        <v>450</v>
      </c>
      <c r="N226" s="56">
        <v>3.7</v>
      </c>
      <c r="O226" s="14">
        <v>420.32400000000001</v>
      </c>
      <c r="P226" s="56">
        <v>4.5999999999999996</v>
      </c>
      <c r="Q226" s="14">
        <v>500</v>
      </c>
      <c r="R226" s="56">
        <v>6.9</v>
      </c>
      <c r="S226" s="14">
        <v>439.76299999999998</v>
      </c>
      <c r="T226" s="56">
        <v>6.7</v>
      </c>
      <c r="U226" s="14">
        <v>440</v>
      </c>
      <c r="V226" s="56">
        <v>1.4</v>
      </c>
      <c r="W226" s="15"/>
      <c r="X226" s="15"/>
      <c r="Y226" s="15"/>
    </row>
    <row r="227" spans="1:25" ht="12.75" customHeight="1">
      <c r="A227" s="53" t="s">
        <v>29</v>
      </c>
      <c r="B227" s="54" t="s">
        <v>31</v>
      </c>
      <c r="C227" s="54" t="s">
        <v>43</v>
      </c>
      <c r="D227" s="55">
        <v>42583</v>
      </c>
      <c r="E227" s="14">
        <v>480</v>
      </c>
      <c r="F227" s="56">
        <v>2.7</v>
      </c>
      <c r="G227" s="14">
        <v>411.601</v>
      </c>
      <c r="H227" s="56">
        <v>3.1</v>
      </c>
      <c r="I227" s="14">
        <v>460.30200000000002</v>
      </c>
      <c r="J227" s="56">
        <v>2.8</v>
      </c>
      <c r="K227" s="14">
        <v>462.43</v>
      </c>
      <c r="L227" s="56">
        <v>3.2</v>
      </c>
      <c r="M227" s="14">
        <v>450</v>
      </c>
      <c r="N227" s="56">
        <v>3.7</v>
      </c>
      <c r="O227" s="14">
        <v>450</v>
      </c>
      <c r="P227" s="56">
        <v>4.2</v>
      </c>
      <c r="Q227" s="14">
        <v>500</v>
      </c>
      <c r="R227" s="56">
        <v>6.8</v>
      </c>
      <c r="S227" s="14">
        <v>559.51300000000003</v>
      </c>
      <c r="T227" s="56">
        <v>5.5</v>
      </c>
      <c r="U227" s="14">
        <v>450</v>
      </c>
      <c r="V227" s="56">
        <v>0.8</v>
      </c>
      <c r="W227" s="15"/>
      <c r="X227" s="15"/>
      <c r="Y227" s="15"/>
    </row>
    <row r="228" spans="1:25" ht="12.75" customHeight="1">
      <c r="A228" s="53" t="s">
        <v>29</v>
      </c>
      <c r="B228" s="54" t="s">
        <v>31</v>
      </c>
      <c r="C228" s="54" t="s">
        <v>43</v>
      </c>
      <c r="D228" s="55">
        <v>43313</v>
      </c>
      <c r="E228" s="14">
        <v>501.178</v>
      </c>
      <c r="F228" s="56">
        <v>1.9</v>
      </c>
      <c r="G228" s="14">
        <v>500</v>
      </c>
      <c r="H228" s="56">
        <v>2.2000000000000002</v>
      </c>
      <c r="I228" s="14">
        <v>465</v>
      </c>
      <c r="J228" s="56">
        <v>2.9</v>
      </c>
      <c r="K228" s="14">
        <v>519.86599999999999</v>
      </c>
      <c r="L228" s="56">
        <v>2.5</v>
      </c>
      <c r="M228" s="14">
        <v>500</v>
      </c>
      <c r="N228" s="56">
        <v>1.3</v>
      </c>
      <c r="O228" s="14">
        <v>490</v>
      </c>
      <c r="P228" s="56">
        <v>4.7</v>
      </c>
      <c r="Q228" s="14">
        <v>500</v>
      </c>
      <c r="R228" s="56">
        <v>5</v>
      </c>
      <c r="S228" s="14">
        <v>531.351</v>
      </c>
      <c r="T228" s="56">
        <v>8.1</v>
      </c>
      <c r="U228" s="14">
        <v>500</v>
      </c>
      <c r="V228" s="56">
        <v>0</v>
      </c>
      <c r="W228" s="15"/>
      <c r="X228" s="15"/>
      <c r="Y228" s="15"/>
    </row>
    <row r="229" spans="1:25" ht="12.75" customHeight="1">
      <c r="A229" s="53" t="s">
        <v>29</v>
      </c>
      <c r="B229" s="54" t="s">
        <v>31</v>
      </c>
      <c r="C229" s="54" t="s">
        <v>43</v>
      </c>
      <c r="D229" s="55">
        <v>44044</v>
      </c>
      <c r="E229" s="14">
        <v>650</v>
      </c>
      <c r="F229" s="56">
        <v>3.5</v>
      </c>
      <c r="G229" s="14">
        <v>650</v>
      </c>
      <c r="H229" s="56">
        <v>3</v>
      </c>
      <c r="I229" s="14">
        <v>647.82100000000003</v>
      </c>
      <c r="J229" s="56">
        <v>2.1</v>
      </c>
      <c r="K229" s="14">
        <v>650</v>
      </c>
      <c r="L229" s="56">
        <v>3.6</v>
      </c>
      <c r="M229" s="14">
        <v>655.67100000000005</v>
      </c>
      <c r="N229" s="56">
        <v>3.1</v>
      </c>
      <c r="O229" s="14">
        <v>625.54100000000005</v>
      </c>
      <c r="P229" s="56">
        <v>4.8</v>
      </c>
      <c r="Q229" s="14">
        <v>600</v>
      </c>
      <c r="R229" s="56">
        <v>12.3</v>
      </c>
      <c r="S229" s="14">
        <v>650</v>
      </c>
      <c r="T229" s="56">
        <v>8</v>
      </c>
      <c r="U229" s="14">
        <v>650</v>
      </c>
      <c r="V229" s="56">
        <v>1.2</v>
      </c>
      <c r="W229" s="15"/>
      <c r="X229" s="15"/>
      <c r="Y229" s="15"/>
    </row>
    <row r="230" spans="1:25" ht="12.75" customHeight="1">
      <c r="A230" s="53" t="s">
        <v>29</v>
      </c>
      <c r="B230" s="54" t="s">
        <v>31</v>
      </c>
      <c r="C230" s="54" t="s">
        <v>43</v>
      </c>
      <c r="D230" s="55">
        <v>44774</v>
      </c>
      <c r="E230" s="14">
        <v>600</v>
      </c>
      <c r="F230" s="56">
        <v>1.4</v>
      </c>
      <c r="G230" s="14">
        <v>600</v>
      </c>
      <c r="H230" s="56">
        <v>1.6</v>
      </c>
      <c r="I230" s="14">
        <v>600</v>
      </c>
      <c r="J230" s="56">
        <v>3.7</v>
      </c>
      <c r="K230" s="14">
        <v>600</v>
      </c>
      <c r="L230" s="56">
        <v>3.9</v>
      </c>
      <c r="M230" s="14">
        <v>573</v>
      </c>
      <c r="N230" s="56">
        <v>3</v>
      </c>
      <c r="O230" s="14">
        <v>572.49699999999996</v>
      </c>
      <c r="P230" s="56">
        <v>4.5</v>
      </c>
      <c r="Q230" s="14">
        <v>650</v>
      </c>
      <c r="R230" s="56">
        <v>8.4</v>
      </c>
      <c r="S230" s="14">
        <v>700</v>
      </c>
      <c r="T230" s="56">
        <v>7.3</v>
      </c>
      <c r="U230" s="14">
        <v>600</v>
      </c>
      <c r="V230" s="56">
        <v>0.5</v>
      </c>
      <c r="W230" s="15"/>
      <c r="X230" s="15"/>
      <c r="Y230" s="15"/>
    </row>
    <row r="231" spans="1:25" ht="12.75" customHeight="1">
      <c r="A231" s="53" t="s">
        <v>29</v>
      </c>
      <c r="B231" s="54" t="s">
        <v>31</v>
      </c>
      <c r="C231" s="54" t="s">
        <v>43</v>
      </c>
      <c r="D231" s="55">
        <v>45505</v>
      </c>
      <c r="E231" s="14">
        <v>644</v>
      </c>
      <c r="F231" s="56">
        <v>3.4</v>
      </c>
      <c r="G231" s="14">
        <v>643.47400000000005</v>
      </c>
      <c r="H231" s="56">
        <v>3</v>
      </c>
      <c r="I231" s="14">
        <v>643.09199999999998</v>
      </c>
      <c r="J231" s="56">
        <v>3.3</v>
      </c>
      <c r="K231" s="14">
        <v>689.40599999999995</v>
      </c>
      <c r="L231" s="56">
        <v>3</v>
      </c>
      <c r="M231" s="14">
        <v>661.69600000000003</v>
      </c>
      <c r="N231" s="56">
        <v>3.9</v>
      </c>
      <c r="O231" s="14">
        <v>650.85199999999998</v>
      </c>
      <c r="P231" s="56">
        <v>4</v>
      </c>
      <c r="Q231" s="14">
        <v>700</v>
      </c>
      <c r="R231" s="56">
        <v>4.3</v>
      </c>
      <c r="S231" s="14">
        <v>700</v>
      </c>
      <c r="T231" s="56">
        <v>5.4</v>
      </c>
      <c r="U231" s="14">
        <v>650</v>
      </c>
      <c r="V231" s="56">
        <v>1.6</v>
      </c>
      <c r="W231" s="15"/>
      <c r="X231" s="15"/>
      <c r="Y231" s="15"/>
    </row>
    <row r="232" spans="1:25" ht="12.75" customHeight="1">
      <c r="A232" s="53" t="s">
        <v>29</v>
      </c>
      <c r="B232" s="54" t="s">
        <v>31</v>
      </c>
      <c r="C232" s="54" t="s">
        <v>21</v>
      </c>
      <c r="D232" s="55">
        <v>38200</v>
      </c>
      <c r="E232" s="14">
        <v>314.66500000000002</v>
      </c>
      <c r="F232" s="56">
        <v>2.4</v>
      </c>
      <c r="G232" s="14">
        <v>285</v>
      </c>
      <c r="H232" s="56">
        <v>3.6</v>
      </c>
      <c r="I232" s="14">
        <v>299.96600000000001</v>
      </c>
      <c r="J232" s="56">
        <v>2.7</v>
      </c>
      <c r="K232" s="14">
        <v>300</v>
      </c>
      <c r="L232" s="56">
        <v>1.7</v>
      </c>
      <c r="M232" s="14">
        <v>271.86</v>
      </c>
      <c r="N232" s="56">
        <v>4.7</v>
      </c>
      <c r="O232" s="14">
        <v>300</v>
      </c>
      <c r="P232" s="56">
        <v>5.9</v>
      </c>
      <c r="Q232" s="14">
        <v>310</v>
      </c>
      <c r="R232" s="56">
        <v>14.4</v>
      </c>
      <c r="S232" s="14">
        <v>317</v>
      </c>
      <c r="T232" s="56">
        <v>4</v>
      </c>
      <c r="U232" s="14">
        <v>300</v>
      </c>
      <c r="V232" s="56">
        <v>0.4</v>
      </c>
      <c r="W232" s="15"/>
      <c r="X232" s="15"/>
      <c r="Y232" s="15"/>
    </row>
    <row r="233" spans="1:25" ht="12.75" customHeight="1">
      <c r="A233" s="53" t="s">
        <v>29</v>
      </c>
      <c r="B233" s="54" t="s">
        <v>31</v>
      </c>
      <c r="C233" s="54" t="s">
        <v>21</v>
      </c>
      <c r="D233" s="55">
        <v>38565</v>
      </c>
      <c r="E233" s="14">
        <v>310</v>
      </c>
      <c r="F233" s="56">
        <v>3.3</v>
      </c>
      <c r="G233" s="14">
        <v>300</v>
      </c>
      <c r="H233" s="56">
        <v>2</v>
      </c>
      <c r="I233" s="14">
        <v>310</v>
      </c>
      <c r="J233" s="56">
        <v>2.5</v>
      </c>
      <c r="K233" s="14">
        <v>310</v>
      </c>
      <c r="L233" s="56">
        <v>2.5</v>
      </c>
      <c r="M233" s="14">
        <v>300</v>
      </c>
      <c r="N233" s="56">
        <v>2.5</v>
      </c>
      <c r="O233" s="14">
        <v>300</v>
      </c>
      <c r="P233" s="56">
        <v>5</v>
      </c>
      <c r="Q233" s="14">
        <v>302</v>
      </c>
      <c r="R233" s="56">
        <v>13.3</v>
      </c>
      <c r="S233" s="14">
        <v>315</v>
      </c>
      <c r="T233" s="56">
        <v>5.3</v>
      </c>
      <c r="U233" s="14">
        <v>300</v>
      </c>
      <c r="V233" s="56">
        <v>0.9</v>
      </c>
      <c r="W233" s="15"/>
      <c r="X233" s="15"/>
      <c r="Y233" s="15"/>
    </row>
    <row r="234" spans="1:25" ht="12.75" customHeight="1">
      <c r="A234" s="53" t="s">
        <v>29</v>
      </c>
      <c r="B234" s="54" t="s">
        <v>31</v>
      </c>
      <c r="C234" s="54" t="s">
        <v>21</v>
      </c>
      <c r="D234" s="55">
        <v>38930</v>
      </c>
      <c r="E234" s="14">
        <v>325.66800000000001</v>
      </c>
      <c r="F234" s="56">
        <v>1.9</v>
      </c>
      <c r="G234" s="14">
        <v>310</v>
      </c>
      <c r="H234" s="56">
        <v>2.5</v>
      </c>
      <c r="I234" s="14">
        <v>330</v>
      </c>
      <c r="J234" s="56">
        <v>3.1</v>
      </c>
      <c r="K234" s="14">
        <v>313.60399999999998</v>
      </c>
      <c r="L234" s="56">
        <v>3.7</v>
      </c>
      <c r="M234" s="14">
        <v>300</v>
      </c>
      <c r="N234" s="56">
        <v>3</v>
      </c>
      <c r="O234" s="14">
        <v>320.56799999999998</v>
      </c>
      <c r="P234" s="56">
        <v>4</v>
      </c>
      <c r="Q234" s="14">
        <v>362.22300000000001</v>
      </c>
      <c r="R234" s="56">
        <v>16</v>
      </c>
      <c r="S234" s="14">
        <v>340</v>
      </c>
      <c r="T234" s="56">
        <v>6.6</v>
      </c>
      <c r="U234" s="14">
        <v>320</v>
      </c>
      <c r="V234" s="56">
        <v>1.7</v>
      </c>
      <c r="W234" s="15"/>
      <c r="X234" s="15"/>
      <c r="Y234" s="15"/>
    </row>
    <row r="235" spans="1:25" ht="12.75" customHeight="1">
      <c r="A235" s="53" t="s">
        <v>29</v>
      </c>
      <c r="B235" s="54" t="s">
        <v>31</v>
      </c>
      <c r="C235" s="54" t="s">
        <v>21</v>
      </c>
      <c r="D235" s="55">
        <v>39295</v>
      </c>
      <c r="E235" s="14">
        <v>350</v>
      </c>
      <c r="F235" s="56">
        <v>2.2000000000000002</v>
      </c>
      <c r="G235" s="14">
        <v>330</v>
      </c>
      <c r="H235" s="56">
        <v>3.6</v>
      </c>
      <c r="I235" s="14">
        <v>340</v>
      </c>
      <c r="J235" s="56">
        <v>2.2999999999999998</v>
      </c>
      <c r="K235" s="14">
        <v>350</v>
      </c>
      <c r="L235" s="56">
        <v>2.6</v>
      </c>
      <c r="M235" s="14">
        <v>350</v>
      </c>
      <c r="N235" s="56">
        <v>1.8</v>
      </c>
      <c r="O235" s="14">
        <v>350</v>
      </c>
      <c r="P235" s="56">
        <v>2.5</v>
      </c>
      <c r="Q235" s="14">
        <v>380</v>
      </c>
      <c r="R235" s="56">
        <v>5.0999999999999996</v>
      </c>
      <c r="S235" s="14">
        <v>350</v>
      </c>
      <c r="T235" s="56">
        <v>5.8</v>
      </c>
      <c r="U235" s="14">
        <v>350</v>
      </c>
      <c r="V235" s="56">
        <v>0.7</v>
      </c>
      <c r="W235" s="15"/>
      <c r="X235" s="15"/>
      <c r="Y235" s="15"/>
    </row>
    <row r="236" spans="1:25" ht="12.75" customHeight="1">
      <c r="A236" s="53" t="s">
        <v>29</v>
      </c>
      <c r="B236" s="54" t="s">
        <v>31</v>
      </c>
      <c r="C236" s="54" t="s">
        <v>21</v>
      </c>
      <c r="D236" s="55">
        <v>39661</v>
      </c>
      <c r="E236" s="14">
        <v>375.99200000000002</v>
      </c>
      <c r="F236" s="56">
        <v>3.3</v>
      </c>
      <c r="G236" s="14">
        <v>347.928</v>
      </c>
      <c r="H236" s="56">
        <v>2.6</v>
      </c>
      <c r="I236" s="14">
        <v>357.39400000000001</v>
      </c>
      <c r="J236" s="56">
        <v>4.5999999999999996</v>
      </c>
      <c r="K236" s="14">
        <v>357.97</v>
      </c>
      <c r="L236" s="56">
        <v>3.6</v>
      </c>
      <c r="M236" s="14">
        <v>326.80799999999999</v>
      </c>
      <c r="N236" s="56">
        <v>4.2</v>
      </c>
      <c r="O236" s="14">
        <v>365.03100000000001</v>
      </c>
      <c r="P236" s="56">
        <v>5.2</v>
      </c>
      <c r="Q236" s="14">
        <v>350</v>
      </c>
      <c r="R236" s="56">
        <v>7.3</v>
      </c>
      <c r="S236" s="14">
        <v>348.21600000000001</v>
      </c>
      <c r="T236" s="56">
        <v>6.8</v>
      </c>
      <c r="U236" s="14">
        <v>357</v>
      </c>
      <c r="V236" s="56">
        <v>0.8</v>
      </c>
      <c r="W236" s="15"/>
      <c r="X236" s="15"/>
      <c r="Y236" s="15"/>
    </row>
    <row r="237" spans="1:25" ht="12.75" customHeight="1">
      <c r="A237" s="53" t="s">
        <v>29</v>
      </c>
      <c r="B237" s="54" t="s">
        <v>31</v>
      </c>
      <c r="C237" s="54" t="s">
        <v>21</v>
      </c>
      <c r="D237" s="55">
        <v>40026</v>
      </c>
      <c r="E237" s="14">
        <v>375.733</v>
      </c>
      <c r="F237" s="56">
        <v>3.1</v>
      </c>
      <c r="G237" s="14">
        <v>349.38099999999997</v>
      </c>
      <c r="H237" s="56">
        <v>3.8</v>
      </c>
      <c r="I237" s="14">
        <v>400</v>
      </c>
      <c r="J237" s="56">
        <v>3.5</v>
      </c>
      <c r="K237" s="14">
        <v>382.59199999999998</v>
      </c>
      <c r="L237" s="56">
        <v>3.3</v>
      </c>
      <c r="M237" s="14">
        <v>360</v>
      </c>
      <c r="N237" s="56">
        <v>3.8</v>
      </c>
      <c r="O237" s="14">
        <v>420</v>
      </c>
      <c r="P237" s="56">
        <v>5.5</v>
      </c>
      <c r="Q237" s="14">
        <v>412.154</v>
      </c>
      <c r="R237" s="56">
        <v>8.1</v>
      </c>
      <c r="S237" s="14">
        <v>388.44200000000001</v>
      </c>
      <c r="T237" s="56">
        <v>10.199999999999999</v>
      </c>
      <c r="U237" s="14">
        <v>374.96600000000001</v>
      </c>
      <c r="V237" s="56">
        <v>1.6</v>
      </c>
      <c r="W237" s="15"/>
      <c r="X237" s="15"/>
      <c r="Y237" s="15"/>
    </row>
    <row r="238" spans="1:25" ht="12.75" customHeight="1">
      <c r="A238" s="53" t="s">
        <v>29</v>
      </c>
      <c r="B238" s="54" t="s">
        <v>31</v>
      </c>
      <c r="C238" s="54" t="s">
        <v>21</v>
      </c>
      <c r="D238" s="55">
        <v>40391</v>
      </c>
      <c r="E238" s="14">
        <v>400</v>
      </c>
      <c r="F238" s="56">
        <v>1.6</v>
      </c>
      <c r="G238" s="14">
        <v>360</v>
      </c>
      <c r="H238" s="56">
        <v>4.3</v>
      </c>
      <c r="I238" s="14">
        <v>400</v>
      </c>
      <c r="J238" s="56">
        <v>2.9</v>
      </c>
      <c r="K238" s="14">
        <v>400</v>
      </c>
      <c r="L238" s="56">
        <v>3.3</v>
      </c>
      <c r="M238" s="14">
        <v>382</v>
      </c>
      <c r="N238" s="56">
        <v>3.2</v>
      </c>
      <c r="O238" s="14">
        <v>384.04599999999999</v>
      </c>
      <c r="P238" s="56">
        <v>5.4</v>
      </c>
      <c r="Q238" s="14">
        <v>450</v>
      </c>
      <c r="R238" s="56">
        <v>6.4</v>
      </c>
      <c r="S238" s="14">
        <v>450</v>
      </c>
      <c r="T238" s="56">
        <v>5.7</v>
      </c>
      <c r="U238" s="14">
        <v>400</v>
      </c>
      <c r="V238" s="56">
        <v>1.1000000000000001</v>
      </c>
      <c r="W238" s="15"/>
      <c r="X238" s="15"/>
      <c r="Y238" s="15"/>
    </row>
    <row r="239" spans="1:25" ht="12.75" customHeight="1">
      <c r="A239" s="53" t="s">
        <v>29</v>
      </c>
      <c r="B239" s="54" t="s">
        <v>31</v>
      </c>
      <c r="C239" s="54" t="s">
        <v>21</v>
      </c>
      <c r="D239" s="55">
        <v>40756</v>
      </c>
      <c r="E239" s="14">
        <v>400.08499999999998</v>
      </c>
      <c r="F239" s="56">
        <v>2.2999999999999998</v>
      </c>
      <c r="G239" s="14">
        <v>380</v>
      </c>
      <c r="H239" s="56">
        <v>3</v>
      </c>
      <c r="I239" s="14">
        <v>420</v>
      </c>
      <c r="J239" s="56">
        <v>2.5</v>
      </c>
      <c r="K239" s="14">
        <v>420</v>
      </c>
      <c r="L239" s="56">
        <v>3.4</v>
      </c>
      <c r="M239" s="14">
        <v>400</v>
      </c>
      <c r="N239" s="56">
        <v>3.2</v>
      </c>
      <c r="O239" s="14">
        <v>400</v>
      </c>
      <c r="P239" s="56">
        <v>3.5</v>
      </c>
      <c r="Q239" s="14">
        <v>450</v>
      </c>
      <c r="R239" s="56">
        <v>7</v>
      </c>
      <c r="S239" s="14">
        <v>480</v>
      </c>
      <c r="T239" s="56">
        <v>5.8</v>
      </c>
      <c r="U239" s="14">
        <v>400</v>
      </c>
      <c r="V239" s="56">
        <v>0.9</v>
      </c>
      <c r="W239" s="15"/>
      <c r="X239" s="15"/>
      <c r="Y239" s="15"/>
    </row>
    <row r="240" spans="1:25" ht="12.75" customHeight="1">
      <c r="A240" s="53" t="s">
        <v>29</v>
      </c>
      <c r="B240" s="54" t="s">
        <v>31</v>
      </c>
      <c r="C240" s="54" t="s">
        <v>21</v>
      </c>
      <c r="D240" s="55">
        <v>41122</v>
      </c>
      <c r="E240" s="14">
        <v>400</v>
      </c>
      <c r="F240" s="56">
        <v>2</v>
      </c>
      <c r="G240" s="14">
        <v>408.53199999999998</v>
      </c>
      <c r="H240" s="56">
        <v>2.4</v>
      </c>
      <c r="I240" s="14">
        <v>412.68200000000002</v>
      </c>
      <c r="J240" s="56">
        <v>3.1</v>
      </c>
      <c r="K240" s="14">
        <v>440</v>
      </c>
      <c r="L240" s="56">
        <v>3.5</v>
      </c>
      <c r="M240" s="14">
        <v>420</v>
      </c>
      <c r="N240" s="56">
        <v>3</v>
      </c>
      <c r="O240" s="14">
        <v>451.471</v>
      </c>
      <c r="P240" s="56">
        <v>3.8</v>
      </c>
      <c r="Q240" s="14">
        <v>400</v>
      </c>
      <c r="R240" s="56">
        <v>8.6</v>
      </c>
      <c r="S240" s="14">
        <v>459.524</v>
      </c>
      <c r="T240" s="56">
        <v>7.5</v>
      </c>
      <c r="U240" s="14">
        <v>416.15499999999997</v>
      </c>
      <c r="V240" s="56">
        <v>1.6</v>
      </c>
      <c r="W240" s="15"/>
      <c r="X240" s="15"/>
      <c r="Y240" s="15"/>
    </row>
    <row r="241" spans="1:25" ht="12.75" customHeight="1">
      <c r="A241" s="53" t="s">
        <v>29</v>
      </c>
      <c r="B241" s="54" t="s">
        <v>31</v>
      </c>
      <c r="C241" s="54" t="s">
        <v>21</v>
      </c>
      <c r="D241" s="55">
        <v>41487</v>
      </c>
      <c r="E241" s="14">
        <v>426</v>
      </c>
      <c r="F241" s="56">
        <v>3</v>
      </c>
      <c r="G241" s="14">
        <v>410</v>
      </c>
      <c r="H241" s="56">
        <v>2.5</v>
      </c>
      <c r="I241" s="14">
        <v>450</v>
      </c>
      <c r="J241" s="56">
        <v>2.6</v>
      </c>
      <c r="K241" s="14">
        <v>450</v>
      </c>
      <c r="L241" s="56">
        <v>3.1</v>
      </c>
      <c r="M241" s="14">
        <v>440</v>
      </c>
      <c r="N241" s="56">
        <v>4.3</v>
      </c>
      <c r="O241" s="14">
        <v>444.94799999999998</v>
      </c>
      <c r="P241" s="56">
        <v>4.3</v>
      </c>
      <c r="Q241" s="14">
        <v>500</v>
      </c>
      <c r="R241" s="56">
        <v>7.6</v>
      </c>
      <c r="S241" s="14">
        <v>500</v>
      </c>
      <c r="T241" s="56">
        <v>5.8</v>
      </c>
      <c r="U241" s="14">
        <v>432.66800000000001</v>
      </c>
      <c r="V241" s="56">
        <v>1.5</v>
      </c>
      <c r="W241" s="15"/>
      <c r="X241" s="15"/>
      <c r="Y241" s="15"/>
    </row>
    <row r="242" spans="1:25" ht="12.75" customHeight="1">
      <c r="A242" s="53" t="s">
        <v>29</v>
      </c>
      <c r="B242" s="54" t="s">
        <v>31</v>
      </c>
      <c r="C242" s="54" t="s">
        <v>21</v>
      </c>
      <c r="D242" s="55">
        <v>41852</v>
      </c>
      <c r="E242" s="14">
        <v>478.97</v>
      </c>
      <c r="F242" s="56">
        <v>2.4</v>
      </c>
      <c r="G242" s="14">
        <v>441</v>
      </c>
      <c r="H242" s="56">
        <v>2.7</v>
      </c>
      <c r="I242" s="14">
        <v>475</v>
      </c>
      <c r="J242" s="56">
        <v>2.7</v>
      </c>
      <c r="K242" s="14">
        <v>475</v>
      </c>
      <c r="L242" s="56">
        <v>3</v>
      </c>
      <c r="M242" s="14">
        <v>479.87900000000002</v>
      </c>
      <c r="N242" s="56">
        <v>2.7</v>
      </c>
      <c r="O242" s="14">
        <v>460</v>
      </c>
      <c r="P242" s="56">
        <v>4.8</v>
      </c>
      <c r="Q242" s="14">
        <v>500</v>
      </c>
      <c r="R242" s="56">
        <v>4.8</v>
      </c>
      <c r="S242" s="14">
        <v>499.53</v>
      </c>
      <c r="T242" s="56">
        <v>9.1999999999999993</v>
      </c>
      <c r="U242" s="14">
        <v>460</v>
      </c>
      <c r="V242" s="56">
        <v>1.4</v>
      </c>
      <c r="W242" s="15"/>
      <c r="X242" s="15"/>
      <c r="Y242" s="15"/>
    </row>
    <row r="243" spans="1:25" ht="12.75" customHeight="1">
      <c r="A243" s="53" t="s">
        <v>29</v>
      </c>
      <c r="B243" s="54" t="s">
        <v>31</v>
      </c>
      <c r="C243" s="54" t="s">
        <v>21</v>
      </c>
      <c r="D243" s="55">
        <v>42583</v>
      </c>
      <c r="E243" s="14">
        <v>500</v>
      </c>
      <c r="F243" s="56">
        <v>1.9</v>
      </c>
      <c r="G243" s="14">
        <v>450</v>
      </c>
      <c r="H243" s="56">
        <v>3.4</v>
      </c>
      <c r="I243" s="14">
        <v>495</v>
      </c>
      <c r="J243" s="56">
        <v>2.5</v>
      </c>
      <c r="K243" s="14">
        <v>500</v>
      </c>
      <c r="L243" s="56">
        <v>2.2000000000000002</v>
      </c>
      <c r="M243" s="14">
        <v>496.298</v>
      </c>
      <c r="N243" s="56">
        <v>2.6</v>
      </c>
      <c r="O243" s="14">
        <v>500</v>
      </c>
      <c r="P243" s="56">
        <v>4.7</v>
      </c>
      <c r="Q243" s="14">
        <v>542.55600000000004</v>
      </c>
      <c r="R243" s="56">
        <v>6.9</v>
      </c>
      <c r="S243" s="14">
        <v>580.43700000000001</v>
      </c>
      <c r="T243" s="56">
        <v>4.9000000000000004</v>
      </c>
      <c r="U243" s="14">
        <v>487</v>
      </c>
      <c r="V243" s="56">
        <v>1</v>
      </c>
      <c r="W243" s="15"/>
      <c r="X243" s="15"/>
      <c r="Y243" s="15"/>
    </row>
    <row r="244" spans="1:25" ht="12.75" customHeight="1">
      <c r="A244" s="53" t="s">
        <v>29</v>
      </c>
      <c r="B244" s="54" t="s">
        <v>31</v>
      </c>
      <c r="C244" s="54" t="s">
        <v>21</v>
      </c>
      <c r="D244" s="55">
        <v>43313</v>
      </c>
      <c r="E244" s="14">
        <v>525</v>
      </c>
      <c r="F244" s="56">
        <v>2.4</v>
      </c>
      <c r="G244" s="14">
        <v>540</v>
      </c>
      <c r="H244" s="56">
        <v>2.4</v>
      </c>
      <c r="I244" s="14">
        <v>500</v>
      </c>
      <c r="J244" s="56">
        <v>2.7</v>
      </c>
      <c r="K244" s="14">
        <v>550</v>
      </c>
      <c r="L244" s="56">
        <v>3</v>
      </c>
      <c r="M244" s="14">
        <v>522</v>
      </c>
      <c r="N244" s="56">
        <v>1.8</v>
      </c>
      <c r="O244" s="14">
        <v>540</v>
      </c>
      <c r="P244" s="56">
        <v>3.2</v>
      </c>
      <c r="Q244" s="14">
        <v>519.899</v>
      </c>
      <c r="R244" s="56">
        <v>3.9</v>
      </c>
      <c r="S244" s="14">
        <v>550</v>
      </c>
      <c r="T244" s="56">
        <v>6.1</v>
      </c>
      <c r="U244" s="14">
        <v>525</v>
      </c>
      <c r="V244" s="56">
        <v>1.6</v>
      </c>
      <c r="W244" s="15"/>
      <c r="X244" s="15"/>
      <c r="Y244" s="15"/>
    </row>
    <row r="245" spans="1:25" ht="12.75" customHeight="1">
      <c r="A245" s="53" t="s">
        <v>29</v>
      </c>
      <c r="B245" s="54" t="s">
        <v>31</v>
      </c>
      <c r="C245" s="54" t="s">
        <v>21</v>
      </c>
      <c r="D245" s="55">
        <v>44044</v>
      </c>
      <c r="E245" s="14">
        <v>674</v>
      </c>
      <c r="F245" s="56">
        <v>2.1</v>
      </c>
      <c r="G245" s="14">
        <v>675</v>
      </c>
      <c r="H245" s="56">
        <v>2.2000000000000002</v>
      </c>
      <c r="I245" s="14">
        <v>664.24300000000005</v>
      </c>
      <c r="J245" s="56">
        <v>1.9</v>
      </c>
      <c r="K245" s="14">
        <v>655.46799999999996</v>
      </c>
      <c r="L245" s="56">
        <v>3</v>
      </c>
      <c r="M245" s="14">
        <v>675.21900000000005</v>
      </c>
      <c r="N245" s="56">
        <v>2.4</v>
      </c>
      <c r="O245" s="14">
        <v>689.05700000000002</v>
      </c>
      <c r="P245" s="56">
        <v>3</v>
      </c>
      <c r="Q245" s="14">
        <v>600</v>
      </c>
      <c r="R245" s="56">
        <v>10.4</v>
      </c>
      <c r="S245" s="14">
        <v>700</v>
      </c>
      <c r="T245" s="56">
        <v>6.6</v>
      </c>
      <c r="U245" s="14">
        <v>674</v>
      </c>
      <c r="V245" s="56">
        <v>1.8</v>
      </c>
      <c r="W245" s="15"/>
      <c r="X245" s="15"/>
      <c r="Y245" s="15"/>
    </row>
    <row r="246" spans="1:25" ht="12.75" customHeight="1">
      <c r="A246" s="53" t="s">
        <v>29</v>
      </c>
      <c r="B246" s="54" t="s">
        <v>31</v>
      </c>
      <c r="C246" s="54" t="s">
        <v>21</v>
      </c>
      <c r="D246" s="55">
        <v>44774</v>
      </c>
      <c r="E246" s="14">
        <v>622.48699999999997</v>
      </c>
      <c r="F246" s="56">
        <v>2</v>
      </c>
      <c r="G246" s="14">
        <v>612.02200000000005</v>
      </c>
      <c r="H246" s="56">
        <v>2.1</v>
      </c>
      <c r="I246" s="14">
        <v>623</v>
      </c>
      <c r="J246" s="56">
        <v>2.2999999999999998</v>
      </c>
      <c r="K246" s="14">
        <v>620.79499999999996</v>
      </c>
      <c r="L246" s="56">
        <v>2.7</v>
      </c>
      <c r="M246" s="14">
        <v>600</v>
      </c>
      <c r="N246" s="56">
        <v>2.7</v>
      </c>
      <c r="O246" s="14">
        <v>600.86900000000003</v>
      </c>
      <c r="P246" s="56">
        <v>3</v>
      </c>
      <c r="Q246" s="14">
        <v>694.69</v>
      </c>
      <c r="R246" s="56">
        <v>6.5</v>
      </c>
      <c r="S246" s="14">
        <v>700</v>
      </c>
      <c r="T246" s="56">
        <v>6.1</v>
      </c>
      <c r="U246" s="14">
        <v>617</v>
      </c>
      <c r="V246" s="56">
        <v>1.5</v>
      </c>
      <c r="W246" s="15"/>
      <c r="X246" s="15"/>
      <c r="Y246" s="15"/>
    </row>
    <row r="247" spans="1:25" ht="12.75" customHeight="1">
      <c r="A247" s="57" t="s">
        <v>29</v>
      </c>
      <c r="B247" s="58" t="s">
        <v>31</v>
      </c>
      <c r="C247" s="58" t="s">
        <v>21</v>
      </c>
      <c r="D247" s="59">
        <v>45505</v>
      </c>
      <c r="E247" s="16">
        <v>675</v>
      </c>
      <c r="F247" s="60">
        <v>2.4</v>
      </c>
      <c r="G247" s="16">
        <v>684.49</v>
      </c>
      <c r="H247" s="60">
        <v>2.2000000000000002</v>
      </c>
      <c r="I247" s="16">
        <v>688.45100000000002</v>
      </c>
      <c r="J247" s="60">
        <v>2.6</v>
      </c>
      <c r="K247" s="16">
        <v>700</v>
      </c>
      <c r="L247" s="60">
        <v>2.9</v>
      </c>
      <c r="M247" s="16">
        <v>700</v>
      </c>
      <c r="N247" s="60">
        <v>4</v>
      </c>
      <c r="O247" s="16">
        <v>725</v>
      </c>
      <c r="P247" s="60">
        <v>3.3</v>
      </c>
      <c r="Q247" s="16">
        <v>720</v>
      </c>
      <c r="R247" s="60">
        <v>3.8</v>
      </c>
      <c r="S247" s="16">
        <v>704.01499999999999</v>
      </c>
      <c r="T247" s="60">
        <v>4.4000000000000004</v>
      </c>
      <c r="U247" s="16">
        <v>691.11199999999997</v>
      </c>
      <c r="V247" s="60">
        <v>1.2</v>
      </c>
      <c r="W247" s="15"/>
      <c r="X247" s="15"/>
      <c r="Y247" s="15"/>
    </row>
    <row r="248" spans="1:25" ht="12.75" customHeight="1">
      <c r="A248" s="53" t="s">
        <v>29</v>
      </c>
      <c r="B248" s="54" t="s">
        <v>21</v>
      </c>
      <c r="C248" s="54" t="s">
        <v>42</v>
      </c>
      <c r="D248" s="55">
        <v>38200</v>
      </c>
      <c r="E248" s="14">
        <v>800</v>
      </c>
      <c r="F248" s="56">
        <v>1.6</v>
      </c>
      <c r="G248" s="14">
        <v>780</v>
      </c>
      <c r="H248" s="56">
        <v>1.6</v>
      </c>
      <c r="I248" s="14">
        <v>800</v>
      </c>
      <c r="J248" s="56">
        <v>1.9</v>
      </c>
      <c r="K248" s="14">
        <v>720</v>
      </c>
      <c r="L248" s="56">
        <v>1.8</v>
      </c>
      <c r="M248" s="14">
        <v>800</v>
      </c>
      <c r="N248" s="56">
        <v>2.2000000000000002</v>
      </c>
      <c r="O248" s="14">
        <v>716</v>
      </c>
      <c r="P248" s="56">
        <v>2.8</v>
      </c>
      <c r="Q248" s="14">
        <v>942</v>
      </c>
      <c r="R248" s="56">
        <v>5.5</v>
      </c>
      <c r="S248" s="14">
        <v>875</v>
      </c>
      <c r="T248" s="56">
        <v>2.4</v>
      </c>
      <c r="U248" s="14">
        <v>800</v>
      </c>
      <c r="V248" s="56">
        <v>0.4</v>
      </c>
      <c r="W248" s="15"/>
      <c r="X248" s="15"/>
      <c r="Y248" s="15"/>
    </row>
    <row r="249" spans="1:25" ht="12.75" customHeight="1">
      <c r="A249" s="53" t="s">
        <v>29</v>
      </c>
      <c r="B249" s="54" t="s">
        <v>21</v>
      </c>
      <c r="C249" s="54" t="s">
        <v>42</v>
      </c>
      <c r="D249" s="55">
        <v>38565</v>
      </c>
      <c r="E249" s="14">
        <v>817</v>
      </c>
      <c r="F249" s="56">
        <v>2.2000000000000002</v>
      </c>
      <c r="G249" s="14">
        <v>831.78300000000002</v>
      </c>
      <c r="H249" s="56">
        <v>1.9</v>
      </c>
      <c r="I249" s="14">
        <v>833.822</v>
      </c>
      <c r="J249" s="56">
        <v>2.2999999999999998</v>
      </c>
      <c r="K249" s="14">
        <v>784</v>
      </c>
      <c r="L249" s="56">
        <v>1.9</v>
      </c>
      <c r="M249" s="14">
        <v>850</v>
      </c>
      <c r="N249" s="56">
        <v>3</v>
      </c>
      <c r="O249" s="14">
        <v>750</v>
      </c>
      <c r="P249" s="56">
        <v>3.4</v>
      </c>
      <c r="Q249" s="14">
        <v>975</v>
      </c>
      <c r="R249" s="56">
        <v>3.9</v>
      </c>
      <c r="S249" s="14">
        <v>1000</v>
      </c>
      <c r="T249" s="56">
        <v>2.8</v>
      </c>
      <c r="U249" s="14">
        <v>825</v>
      </c>
      <c r="V249" s="56">
        <v>1.5</v>
      </c>
      <c r="W249" s="15"/>
      <c r="X249" s="15"/>
      <c r="Y249" s="15"/>
    </row>
    <row r="250" spans="1:25" ht="12.75" customHeight="1">
      <c r="A250" s="53" t="s">
        <v>29</v>
      </c>
      <c r="B250" s="54" t="s">
        <v>21</v>
      </c>
      <c r="C250" s="54" t="s">
        <v>42</v>
      </c>
      <c r="D250" s="55">
        <v>38930</v>
      </c>
      <c r="E250" s="14">
        <v>870</v>
      </c>
      <c r="F250" s="56">
        <v>1.5</v>
      </c>
      <c r="G250" s="14">
        <v>850</v>
      </c>
      <c r="H250" s="56">
        <v>2.8</v>
      </c>
      <c r="I250" s="14">
        <v>875</v>
      </c>
      <c r="J250" s="56">
        <v>1.7</v>
      </c>
      <c r="K250" s="14">
        <v>800</v>
      </c>
      <c r="L250" s="56">
        <v>2.2000000000000002</v>
      </c>
      <c r="M250" s="14">
        <v>860</v>
      </c>
      <c r="N250" s="56">
        <v>3</v>
      </c>
      <c r="O250" s="14">
        <v>780.42200000000003</v>
      </c>
      <c r="P250" s="56">
        <v>5.4</v>
      </c>
      <c r="Q250" s="14">
        <v>900</v>
      </c>
      <c r="R250" s="56">
        <v>7.9</v>
      </c>
      <c r="S250" s="14">
        <v>1100</v>
      </c>
      <c r="T250" s="56">
        <v>3.8</v>
      </c>
      <c r="U250" s="14">
        <v>860</v>
      </c>
      <c r="V250" s="56">
        <v>0.7</v>
      </c>
      <c r="W250" s="15"/>
      <c r="X250" s="15"/>
      <c r="Y250" s="15"/>
    </row>
    <row r="251" spans="1:25" ht="12.75" customHeight="1">
      <c r="A251" s="53" t="s">
        <v>29</v>
      </c>
      <c r="B251" s="54" t="s">
        <v>21</v>
      </c>
      <c r="C251" s="54" t="s">
        <v>42</v>
      </c>
      <c r="D251" s="55">
        <v>39295</v>
      </c>
      <c r="E251" s="14">
        <v>1000</v>
      </c>
      <c r="F251" s="56">
        <v>2.2999999999999998</v>
      </c>
      <c r="G251" s="14">
        <v>900</v>
      </c>
      <c r="H251" s="56">
        <v>1.3</v>
      </c>
      <c r="I251" s="14">
        <v>923</v>
      </c>
      <c r="J251" s="56">
        <v>1.7</v>
      </c>
      <c r="K251" s="14">
        <v>875</v>
      </c>
      <c r="L251" s="56">
        <v>3.7</v>
      </c>
      <c r="M251" s="14">
        <v>900</v>
      </c>
      <c r="N251" s="56">
        <v>2.8</v>
      </c>
      <c r="O251" s="14">
        <v>827.61900000000003</v>
      </c>
      <c r="P251" s="56">
        <v>3.6</v>
      </c>
      <c r="Q251" s="14">
        <v>1000</v>
      </c>
      <c r="R251" s="56">
        <v>4.2</v>
      </c>
      <c r="S251" s="14">
        <v>1199.634</v>
      </c>
      <c r="T251" s="56">
        <v>2.6</v>
      </c>
      <c r="U251" s="14">
        <v>925</v>
      </c>
      <c r="V251" s="56">
        <v>1.5</v>
      </c>
      <c r="W251" s="15"/>
      <c r="X251" s="15"/>
      <c r="Y251" s="15"/>
    </row>
    <row r="252" spans="1:25" ht="12.75" customHeight="1">
      <c r="A252" s="53" t="s">
        <v>29</v>
      </c>
      <c r="B252" s="54" t="s">
        <v>21</v>
      </c>
      <c r="C252" s="54" t="s">
        <v>42</v>
      </c>
      <c r="D252" s="55">
        <v>39661</v>
      </c>
      <c r="E252" s="14">
        <v>966.32399999999996</v>
      </c>
      <c r="F252" s="56">
        <v>2.1</v>
      </c>
      <c r="G252" s="14">
        <v>900</v>
      </c>
      <c r="H252" s="56">
        <v>1.6</v>
      </c>
      <c r="I252" s="14">
        <v>985</v>
      </c>
      <c r="J252" s="56">
        <v>1.8</v>
      </c>
      <c r="K252" s="14">
        <v>900</v>
      </c>
      <c r="L252" s="56">
        <v>3.2</v>
      </c>
      <c r="M252" s="14">
        <v>1001.173</v>
      </c>
      <c r="N252" s="56">
        <v>3.1</v>
      </c>
      <c r="O252" s="14">
        <v>867.43</v>
      </c>
      <c r="P252" s="56">
        <v>5.2</v>
      </c>
      <c r="Q252" s="14">
        <v>1120.6679999999999</v>
      </c>
      <c r="R252" s="56">
        <v>8.3000000000000007</v>
      </c>
      <c r="S252" s="14">
        <v>1250</v>
      </c>
      <c r="T252" s="56">
        <v>6</v>
      </c>
      <c r="U252" s="14">
        <v>950</v>
      </c>
      <c r="V252" s="56">
        <v>1.7</v>
      </c>
      <c r="W252" s="15"/>
      <c r="X252" s="15"/>
      <c r="Y252" s="15"/>
    </row>
    <row r="253" spans="1:25" ht="12.75" customHeight="1">
      <c r="A253" s="53" t="s">
        <v>29</v>
      </c>
      <c r="B253" s="54" t="s">
        <v>21</v>
      </c>
      <c r="C253" s="54" t="s">
        <v>42</v>
      </c>
      <c r="D253" s="55">
        <v>40026</v>
      </c>
      <c r="E253" s="14">
        <v>1050</v>
      </c>
      <c r="F253" s="56">
        <v>2.4</v>
      </c>
      <c r="G253" s="14">
        <v>950</v>
      </c>
      <c r="H253" s="56">
        <v>2.7</v>
      </c>
      <c r="I253" s="14">
        <v>1006.006</v>
      </c>
      <c r="J253" s="56">
        <v>1.5</v>
      </c>
      <c r="K253" s="14">
        <v>931.47900000000004</v>
      </c>
      <c r="L253" s="56">
        <v>4.0999999999999996</v>
      </c>
      <c r="M253" s="14">
        <v>1000</v>
      </c>
      <c r="N253" s="56">
        <v>5.0999999999999996</v>
      </c>
      <c r="O253" s="14">
        <v>949.3</v>
      </c>
      <c r="P253" s="56">
        <v>4</v>
      </c>
      <c r="Q253" s="14">
        <v>1250</v>
      </c>
      <c r="R253" s="56">
        <v>8.1999999999999993</v>
      </c>
      <c r="S253" s="14">
        <v>1248.576</v>
      </c>
      <c r="T253" s="56">
        <v>5.6</v>
      </c>
      <c r="U253" s="14">
        <v>1000</v>
      </c>
      <c r="V253" s="56">
        <v>1E-3</v>
      </c>
      <c r="W253" s="15"/>
      <c r="X253" s="15"/>
      <c r="Y253" s="15"/>
    </row>
    <row r="254" spans="1:25" ht="12.75" customHeight="1">
      <c r="A254" s="53" t="s">
        <v>29</v>
      </c>
      <c r="B254" s="54" t="s">
        <v>21</v>
      </c>
      <c r="C254" s="54" t="s">
        <v>42</v>
      </c>
      <c r="D254" s="55">
        <v>40391</v>
      </c>
      <c r="E254" s="14">
        <v>1068.123</v>
      </c>
      <c r="F254" s="56">
        <v>2.5</v>
      </c>
      <c r="G254" s="14">
        <v>1000</v>
      </c>
      <c r="H254" s="56">
        <v>1.3</v>
      </c>
      <c r="I254" s="14">
        <v>1000</v>
      </c>
      <c r="J254" s="56">
        <v>1.3</v>
      </c>
      <c r="K254" s="14">
        <v>893.31</v>
      </c>
      <c r="L254" s="56">
        <v>2.9</v>
      </c>
      <c r="M254" s="14">
        <v>1050</v>
      </c>
      <c r="N254" s="56">
        <v>2.4</v>
      </c>
      <c r="O254" s="14">
        <v>900</v>
      </c>
      <c r="P254" s="56">
        <v>4.2</v>
      </c>
      <c r="Q254" s="14">
        <v>1198.684</v>
      </c>
      <c r="R254" s="56">
        <v>6.8</v>
      </c>
      <c r="S254" s="14">
        <v>1201.8699999999999</v>
      </c>
      <c r="T254" s="56">
        <v>4.2</v>
      </c>
      <c r="U254" s="14">
        <v>1000</v>
      </c>
      <c r="V254" s="56">
        <v>0.7</v>
      </c>
      <c r="W254" s="15"/>
      <c r="X254" s="15"/>
      <c r="Y254" s="15"/>
    </row>
    <row r="255" spans="1:25" ht="12.75" customHeight="1">
      <c r="A255" s="53" t="s">
        <v>29</v>
      </c>
      <c r="B255" s="54" t="s">
        <v>21</v>
      </c>
      <c r="C255" s="54" t="s">
        <v>42</v>
      </c>
      <c r="D255" s="55">
        <v>40756</v>
      </c>
      <c r="E255" s="14">
        <v>1100</v>
      </c>
      <c r="F255" s="56">
        <v>1.6</v>
      </c>
      <c r="G255" s="14">
        <v>1044.134</v>
      </c>
      <c r="H255" s="56">
        <v>2.4</v>
      </c>
      <c r="I255" s="14">
        <v>1121.819</v>
      </c>
      <c r="J255" s="56">
        <v>2.6</v>
      </c>
      <c r="K255" s="14">
        <v>1033.883</v>
      </c>
      <c r="L255" s="56">
        <v>2.5</v>
      </c>
      <c r="M255" s="14">
        <v>1153</v>
      </c>
      <c r="N255" s="56">
        <v>3.6</v>
      </c>
      <c r="O255" s="14">
        <v>900</v>
      </c>
      <c r="P255" s="56">
        <v>4.3</v>
      </c>
      <c r="Q255" s="14">
        <v>1225.1500000000001</v>
      </c>
      <c r="R255" s="56">
        <v>5.9</v>
      </c>
      <c r="S255" s="14">
        <v>1248.8520000000001</v>
      </c>
      <c r="T255" s="56">
        <v>4</v>
      </c>
      <c r="U255" s="14">
        <v>1100</v>
      </c>
      <c r="V255" s="56">
        <v>1</v>
      </c>
      <c r="W255" s="15"/>
      <c r="X255" s="15"/>
      <c r="Y255" s="15"/>
    </row>
    <row r="256" spans="1:25" ht="12.75" customHeight="1">
      <c r="A256" s="53" t="s">
        <v>29</v>
      </c>
      <c r="B256" s="54" t="s">
        <v>21</v>
      </c>
      <c r="C256" s="54" t="s">
        <v>42</v>
      </c>
      <c r="D256" s="55">
        <v>41122</v>
      </c>
      <c r="E256" s="14">
        <v>1125</v>
      </c>
      <c r="F256" s="56">
        <v>2.2999999999999998</v>
      </c>
      <c r="G256" s="14">
        <v>1050</v>
      </c>
      <c r="H256" s="56">
        <v>2.4</v>
      </c>
      <c r="I256" s="14">
        <v>1150</v>
      </c>
      <c r="J256" s="56">
        <v>2.2000000000000002</v>
      </c>
      <c r="K256" s="14">
        <v>1000</v>
      </c>
      <c r="L256" s="56">
        <v>2.8</v>
      </c>
      <c r="M256" s="14">
        <v>1200</v>
      </c>
      <c r="N256" s="56">
        <v>2.1</v>
      </c>
      <c r="O256" s="14">
        <v>953</v>
      </c>
      <c r="P256" s="56">
        <v>2.7</v>
      </c>
      <c r="Q256" s="14">
        <v>1250</v>
      </c>
      <c r="R256" s="56">
        <v>6.7</v>
      </c>
      <c r="S256" s="14">
        <v>1366.1769999999999</v>
      </c>
      <c r="T256" s="56">
        <v>4.7</v>
      </c>
      <c r="U256" s="14">
        <v>1100</v>
      </c>
      <c r="V256" s="56">
        <v>0.6</v>
      </c>
      <c r="W256" s="15"/>
      <c r="X256" s="15"/>
      <c r="Y256" s="15"/>
    </row>
    <row r="257" spans="1:25" ht="12.75" customHeight="1">
      <c r="A257" s="53" t="s">
        <v>29</v>
      </c>
      <c r="B257" s="54" t="s">
        <v>21</v>
      </c>
      <c r="C257" s="54" t="s">
        <v>42</v>
      </c>
      <c r="D257" s="55">
        <v>41487</v>
      </c>
      <c r="E257" s="14">
        <v>1110</v>
      </c>
      <c r="F257" s="56">
        <v>1.8</v>
      </c>
      <c r="G257" s="14">
        <v>1100</v>
      </c>
      <c r="H257" s="56">
        <v>2</v>
      </c>
      <c r="I257" s="14">
        <v>1200</v>
      </c>
      <c r="J257" s="56">
        <v>3.2</v>
      </c>
      <c r="K257" s="14">
        <v>1002.7859999999999</v>
      </c>
      <c r="L257" s="56">
        <v>3</v>
      </c>
      <c r="M257" s="14">
        <v>1229.8679999999999</v>
      </c>
      <c r="N257" s="56">
        <v>3.1</v>
      </c>
      <c r="O257" s="14">
        <v>1000</v>
      </c>
      <c r="P257" s="56">
        <v>1.4</v>
      </c>
      <c r="Q257" s="14">
        <v>1449.095</v>
      </c>
      <c r="R257" s="56">
        <v>5.6</v>
      </c>
      <c r="S257" s="14">
        <v>1250</v>
      </c>
      <c r="T257" s="56">
        <v>6.7</v>
      </c>
      <c r="U257" s="14">
        <v>1125</v>
      </c>
      <c r="V257" s="56">
        <v>1.1000000000000001</v>
      </c>
      <c r="W257" s="15"/>
      <c r="X257" s="15"/>
      <c r="Y257" s="15"/>
    </row>
    <row r="258" spans="1:25" ht="12.75" customHeight="1">
      <c r="A258" s="53" t="s">
        <v>29</v>
      </c>
      <c r="B258" s="54" t="s">
        <v>21</v>
      </c>
      <c r="C258" s="54" t="s">
        <v>42</v>
      </c>
      <c r="D258" s="55">
        <v>41852</v>
      </c>
      <c r="E258" s="14">
        <v>1200.33</v>
      </c>
      <c r="F258" s="56">
        <v>2.1</v>
      </c>
      <c r="G258" s="14">
        <v>1102.1679999999999</v>
      </c>
      <c r="H258" s="56">
        <v>3.4</v>
      </c>
      <c r="I258" s="14">
        <v>1169.538</v>
      </c>
      <c r="J258" s="56">
        <v>3.3</v>
      </c>
      <c r="K258" s="14">
        <v>1100</v>
      </c>
      <c r="L258" s="56">
        <v>2.7</v>
      </c>
      <c r="M258" s="14">
        <v>1350</v>
      </c>
      <c r="N258" s="56">
        <v>4.7</v>
      </c>
      <c r="O258" s="14">
        <v>1050</v>
      </c>
      <c r="P258" s="56">
        <v>3.6</v>
      </c>
      <c r="Q258" s="14">
        <v>1500</v>
      </c>
      <c r="R258" s="56">
        <v>3.4</v>
      </c>
      <c r="S258" s="14">
        <v>1356</v>
      </c>
      <c r="T258" s="56">
        <v>4.5999999999999996</v>
      </c>
      <c r="U258" s="14">
        <v>1200</v>
      </c>
      <c r="V258" s="56">
        <v>1.1000000000000001</v>
      </c>
      <c r="W258" s="15"/>
      <c r="X258" s="15"/>
      <c r="Y258" s="15"/>
    </row>
    <row r="259" spans="1:25" ht="12.75" customHeight="1">
      <c r="A259" s="53" t="s">
        <v>29</v>
      </c>
      <c r="B259" s="54" t="s">
        <v>21</v>
      </c>
      <c r="C259" s="54" t="s">
        <v>42</v>
      </c>
      <c r="D259" s="55">
        <v>42583</v>
      </c>
      <c r="E259" s="14">
        <v>1207.9480000000001</v>
      </c>
      <c r="F259" s="56">
        <v>1.7</v>
      </c>
      <c r="G259" s="14">
        <v>1249.336</v>
      </c>
      <c r="H259" s="56">
        <v>2.4</v>
      </c>
      <c r="I259" s="14">
        <v>1250</v>
      </c>
      <c r="J259" s="56">
        <v>2</v>
      </c>
      <c r="K259" s="14">
        <v>1100</v>
      </c>
      <c r="L259" s="56">
        <v>4.5999999999999996</v>
      </c>
      <c r="M259" s="14">
        <v>1265.77</v>
      </c>
      <c r="N259" s="56">
        <v>5.0999999999999996</v>
      </c>
      <c r="O259" s="14">
        <v>1055.923</v>
      </c>
      <c r="P259" s="56">
        <v>3.6</v>
      </c>
      <c r="Q259" s="14">
        <v>1593.3150000000001</v>
      </c>
      <c r="R259" s="56">
        <v>4</v>
      </c>
      <c r="S259" s="14">
        <v>1500</v>
      </c>
      <c r="T259" s="56">
        <v>7.6</v>
      </c>
      <c r="U259" s="14">
        <v>1230</v>
      </c>
      <c r="V259" s="56">
        <v>1</v>
      </c>
      <c r="W259" s="15"/>
      <c r="X259" s="15"/>
      <c r="Y259" s="15"/>
    </row>
    <row r="260" spans="1:25" ht="12.75" customHeight="1">
      <c r="A260" s="53" t="s">
        <v>29</v>
      </c>
      <c r="B260" s="54" t="s">
        <v>21</v>
      </c>
      <c r="C260" s="54" t="s">
        <v>42</v>
      </c>
      <c r="D260" s="55">
        <v>43313</v>
      </c>
      <c r="E260" s="14">
        <v>1300</v>
      </c>
      <c r="F260" s="56">
        <v>1.9</v>
      </c>
      <c r="G260" s="14">
        <v>1344.0540000000001</v>
      </c>
      <c r="H260" s="56">
        <v>2.2000000000000002</v>
      </c>
      <c r="I260" s="14">
        <v>1400</v>
      </c>
      <c r="J260" s="56">
        <v>3.4</v>
      </c>
      <c r="K260" s="14">
        <v>1105.588</v>
      </c>
      <c r="L260" s="56">
        <v>2.4</v>
      </c>
      <c r="M260" s="14">
        <v>1273.7439999999999</v>
      </c>
      <c r="N260" s="56">
        <v>4</v>
      </c>
      <c r="O260" s="14">
        <v>1100</v>
      </c>
      <c r="P260" s="56">
        <v>3</v>
      </c>
      <c r="Q260" s="14">
        <v>1641.0820000000001</v>
      </c>
      <c r="R260" s="56">
        <v>4.7</v>
      </c>
      <c r="S260" s="14">
        <v>1500</v>
      </c>
      <c r="T260" s="56">
        <v>5.2</v>
      </c>
      <c r="U260" s="14">
        <v>1300</v>
      </c>
      <c r="V260" s="56">
        <v>1.2</v>
      </c>
      <c r="W260" s="15"/>
      <c r="X260" s="15"/>
      <c r="Y260" s="15"/>
    </row>
    <row r="261" spans="1:25" ht="12.75" customHeight="1">
      <c r="A261" s="53" t="s">
        <v>29</v>
      </c>
      <c r="B261" s="54" t="s">
        <v>21</v>
      </c>
      <c r="C261" s="54" t="s">
        <v>42</v>
      </c>
      <c r="D261" s="55">
        <v>44044</v>
      </c>
      <c r="E261" s="14">
        <v>1454.683</v>
      </c>
      <c r="F261" s="56">
        <v>1.8</v>
      </c>
      <c r="G261" s="14">
        <v>1359.664</v>
      </c>
      <c r="H261" s="56">
        <v>3.2</v>
      </c>
      <c r="I261" s="14">
        <v>1498.288</v>
      </c>
      <c r="J261" s="56">
        <v>3.9</v>
      </c>
      <c r="K261" s="14">
        <v>1246.2829999999999</v>
      </c>
      <c r="L261" s="56">
        <v>3.5</v>
      </c>
      <c r="M261" s="14">
        <v>1625.1420000000001</v>
      </c>
      <c r="N261" s="56">
        <v>3.8</v>
      </c>
      <c r="O261" s="14">
        <v>1300</v>
      </c>
      <c r="P261" s="56">
        <v>4.0999999999999996</v>
      </c>
      <c r="Q261" s="14">
        <v>1751.079</v>
      </c>
      <c r="R261" s="56">
        <v>7</v>
      </c>
      <c r="S261" s="14">
        <v>1650</v>
      </c>
      <c r="T261" s="56">
        <v>4.8</v>
      </c>
      <c r="U261" s="14">
        <v>1445.009</v>
      </c>
      <c r="V261" s="56">
        <v>1.7</v>
      </c>
      <c r="W261" s="15"/>
      <c r="X261" s="15"/>
      <c r="Y261" s="15"/>
    </row>
    <row r="262" spans="1:25" ht="12.75" customHeight="1">
      <c r="A262" s="53" t="s">
        <v>29</v>
      </c>
      <c r="B262" s="54" t="s">
        <v>21</v>
      </c>
      <c r="C262" s="54" t="s">
        <v>42</v>
      </c>
      <c r="D262" s="55">
        <v>44774</v>
      </c>
      <c r="E262" s="14">
        <v>1482.1990000000001</v>
      </c>
      <c r="F262" s="56">
        <v>2.7</v>
      </c>
      <c r="G262" s="14">
        <v>1577.0509999999999</v>
      </c>
      <c r="H262" s="56">
        <v>2.1</v>
      </c>
      <c r="I262" s="14">
        <v>1630</v>
      </c>
      <c r="J262" s="56">
        <v>2.7</v>
      </c>
      <c r="K262" s="14">
        <v>1260.3589999999999</v>
      </c>
      <c r="L262" s="56">
        <v>2.2000000000000002</v>
      </c>
      <c r="M262" s="14">
        <v>1562.2049999999999</v>
      </c>
      <c r="N262" s="56">
        <v>4.3</v>
      </c>
      <c r="O262" s="14">
        <v>1389.76</v>
      </c>
      <c r="P262" s="56">
        <v>3.9</v>
      </c>
      <c r="Q262" s="14">
        <v>1734.557</v>
      </c>
      <c r="R262" s="56">
        <v>7.4</v>
      </c>
      <c r="S262" s="14">
        <v>1551.626</v>
      </c>
      <c r="T262" s="56">
        <v>8.4</v>
      </c>
      <c r="U262" s="14">
        <v>1519</v>
      </c>
      <c r="V262" s="56">
        <v>0.9</v>
      </c>
      <c r="W262" s="15"/>
      <c r="X262" s="15"/>
      <c r="Y262" s="15"/>
    </row>
    <row r="263" spans="1:25" ht="12.75" customHeight="1">
      <c r="A263" s="53" t="s">
        <v>29</v>
      </c>
      <c r="B263" s="54" t="s">
        <v>21</v>
      </c>
      <c r="C263" s="54" t="s">
        <v>42</v>
      </c>
      <c r="D263" s="55">
        <v>45505</v>
      </c>
      <c r="E263" s="14">
        <v>1650</v>
      </c>
      <c r="F263" s="56">
        <v>2.2999999999999998</v>
      </c>
      <c r="G263" s="14">
        <v>1600</v>
      </c>
      <c r="H263" s="56">
        <v>3.2</v>
      </c>
      <c r="I263" s="14">
        <v>1697.412</v>
      </c>
      <c r="J263" s="56">
        <v>2.2999999999999998</v>
      </c>
      <c r="K263" s="14">
        <v>1405</v>
      </c>
      <c r="L263" s="56">
        <v>3</v>
      </c>
      <c r="M263" s="14">
        <v>1576.2550000000001</v>
      </c>
      <c r="N263" s="56">
        <v>4</v>
      </c>
      <c r="O263" s="14">
        <v>1500</v>
      </c>
      <c r="P263" s="56">
        <v>4.4000000000000004</v>
      </c>
      <c r="Q263" s="14">
        <v>2000</v>
      </c>
      <c r="R263" s="56">
        <v>5.0999999999999996</v>
      </c>
      <c r="S263" s="14">
        <v>1942.7370000000001</v>
      </c>
      <c r="T263" s="56">
        <v>4.3</v>
      </c>
      <c r="U263" s="14">
        <v>1600</v>
      </c>
      <c r="V263" s="56">
        <v>0.9</v>
      </c>
      <c r="W263" s="15"/>
      <c r="X263" s="15"/>
      <c r="Y263" s="15"/>
    </row>
    <row r="264" spans="1:25" ht="12.75" customHeight="1">
      <c r="A264" s="53" t="s">
        <v>29</v>
      </c>
      <c r="B264" s="54" t="s">
        <v>21</v>
      </c>
      <c r="C264" s="54" t="s">
        <v>43</v>
      </c>
      <c r="D264" s="55">
        <v>38200</v>
      </c>
      <c r="E264" s="14">
        <v>644</v>
      </c>
      <c r="F264" s="56">
        <v>1.1000000000000001</v>
      </c>
      <c r="G264" s="14">
        <v>610</v>
      </c>
      <c r="H264" s="56">
        <v>1.3</v>
      </c>
      <c r="I264" s="14">
        <v>600</v>
      </c>
      <c r="J264" s="56">
        <v>0.3</v>
      </c>
      <c r="K264" s="14">
        <v>600</v>
      </c>
      <c r="L264" s="56">
        <v>0.6</v>
      </c>
      <c r="M264" s="14">
        <v>600</v>
      </c>
      <c r="N264" s="56">
        <v>1</v>
      </c>
      <c r="O264" s="14">
        <v>559</v>
      </c>
      <c r="P264" s="56">
        <v>2.1</v>
      </c>
      <c r="Q264" s="14">
        <v>740</v>
      </c>
      <c r="R264" s="56">
        <v>4.8</v>
      </c>
      <c r="S264" s="14">
        <v>778</v>
      </c>
      <c r="T264" s="56">
        <v>2</v>
      </c>
      <c r="U264" s="14">
        <v>613</v>
      </c>
      <c r="V264" s="56">
        <v>0.8</v>
      </c>
      <c r="W264" s="15"/>
      <c r="X264" s="15"/>
      <c r="Y264" s="15"/>
    </row>
    <row r="265" spans="1:25" ht="12.75" customHeight="1">
      <c r="A265" s="53" t="s">
        <v>29</v>
      </c>
      <c r="B265" s="54" t="s">
        <v>21</v>
      </c>
      <c r="C265" s="54" t="s">
        <v>43</v>
      </c>
      <c r="D265" s="55">
        <v>38565</v>
      </c>
      <c r="E265" s="14">
        <v>673</v>
      </c>
      <c r="F265" s="56">
        <v>1.5</v>
      </c>
      <c r="G265" s="14">
        <v>673</v>
      </c>
      <c r="H265" s="56">
        <v>1.5</v>
      </c>
      <c r="I265" s="14">
        <v>630</v>
      </c>
      <c r="J265" s="56">
        <v>1.9</v>
      </c>
      <c r="K265" s="14">
        <v>631.09299999999996</v>
      </c>
      <c r="L265" s="56">
        <v>2</v>
      </c>
      <c r="M265" s="14">
        <v>650</v>
      </c>
      <c r="N265" s="56">
        <v>1.3</v>
      </c>
      <c r="O265" s="14">
        <v>575</v>
      </c>
      <c r="P265" s="56">
        <v>2.2000000000000002</v>
      </c>
      <c r="Q265" s="14">
        <v>706.96100000000001</v>
      </c>
      <c r="R265" s="56">
        <v>4.2</v>
      </c>
      <c r="S265" s="14">
        <v>797</v>
      </c>
      <c r="T265" s="56">
        <v>1.6</v>
      </c>
      <c r="U265" s="14">
        <v>650</v>
      </c>
      <c r="V265" s="56">
        <v>0.5</v>
      </c>
      <c r="W265" s="15"/>
      <c r="X265" s="15"/>
      <c r="Y265" s="15"/>
    </row>
    <row r="266" spans="1:25" ht="12.75" customHeight="1">
      <c r="A266" s="53" t="s">
        <v>29</v>
      </c>
      <c r="B266" s="54" t="s">
        <v>21</v>
      </c>
      <c r="C266" s="54" t="s">
        <v>43</v>
      </c>
      <c r="D266" s="55">
        <v>38930</v>
      </c>
      <c r="E266" s="14">
        <v>711.53200000000004</v>
      </c>
      <c r="F266" s="56">
        <v>1.4</v>
      </c>
      <c r="G266" s="14">
        <v>692</v>
      </c>
      <c r="H266" s="56">
        <v>0.8</v>
      </c>
      <c r="I266" s="14">
        <v>669.63199999999995</v>
      </c>
      <c r="J266" s="56">
        <v>1.3</v>
      </c>
      <c r="K266" s="14">
        <v>650</v>
      </c>
      <c r="L266" s="56">
        <v>2.2999999999999998</v>
      </c>
      <c r="M266" s="14">
        <v>700</v>
      </c>
      <c r="N266" s="56">
        <v>1.4</v>
      </c>
      <c r="O266" s="14">
        <v>600</v>
      </c>
      <c r="P266" s="56">
        <v>3.6</v>
      </c>
      <c r="Q266" s="14">
        <v>800</v>
      </c>
      <c r="R266" s="56">
        <v>3.2</v>
      </c>
      <c r="S266" s="14">
        <v>882</v>
      </c>
      <c r="T266" s="56">
        <v>2</v>
      </c>
      <c r="U266" s="14">
        <v>700</v>
      </c>
      <c r="V266" s="56">
        <v>0.4</v>
      </c>
      <c r="W266" s="15"/>
      <c r="X266" s="15"/>
      <c r="Y266" s="15"/>
    </row>
    <row r="267" spans="1:25" ht="12.75" customHeight="1">
      <c r="A267" s="53" t="s">
        <v>29</v>
      </c>
      <c r="B267" s="54" t="s">
        <v>21</v>
      </c>
      <c r="C267" s="54" t="s">
        <v>43</v>
      </c>
      <c r="D267" s="55">
        <v>39295</v>
      </c>
      <c r="E267" s="14">
        <v>740</v>
      </c>
      <c r="F267" s="56">
        <v>1.4</v>
      </c>
      <c r="G267" s="14">
        <v>725.99099999999999</v>
      </c>
      <c r="H267" s="56">
        <v>1.8</v>
      </c>
      <c r="I267" s="14">
        <v>725</v>
      </c>
      <c r="J267" s="56">
        <v>1.8</v>
      </c>
      <c r="K267" s="14">
        <v>685</v>
      </c>
      <c r="L267" s="56">
        <v>1.5</v>
      </c>
      <c r="M267" s="14">
        <v>769</v>
      </c>
      <c r="N267" s="56">
        <v>1.7</v>
      </c>
      <c r="O267" s="14">
        <v>625</v>
      </c>
      <c r="P267" s="56">
        <v>2</v>
      </c>
      <c r="Q267" s="14">
        <v>800</v>
      </c>
      <c r="R267" s="56">
        <v>4.8</v>
      </c>
      <c r="S267" s="14">
        <v>1000</v>
      </c>
      <c r="T267" s="56">
        <v>1</v>
      </c>
      <c r="U267" s="14">
        <v>734</v>
      </c>
      <c r="V267" s="56">
        <v>1</v>
      </c>
      <c r="W267" s="15"/>
      <c r="X267" s="15"/>
      <c r="Y267" s="15"/>
    </row>
    <row r="268" spans="1:25" ht="12.75" customHeight="1">
      <c r="A268" s="53" t="s">
        <v>29</v>
      </c>
      <c r="B268" s="54" t="s">
        <v>21</v>
      </c>
      <c r="C268" s="54" t="s">
        <v>43</v>
      </c>
      <c r="D268" s="55">
        <v>39661</v>
      </c>
      <c r="E268" s="14">
        <v>800</v>
      </c>
      <c r="F268" s="56">
        <v>1.1000000000000001</v>
      </c>
      <c r="G268" s="14">
        <v>750</v>
      </c>
      <c r="H268" s="56">
        <v>0.8</v>
      </c>
      <c r="I268" s="14">
        <v>750</v>
      </c>
      <c r="J268" s="56">
        <v>1.4</v>
      </c>
      <c r="K268" s="14">
        <v>700</v>
      </c>
      <c r="L268" s="56">
        <v>1.3</v>
      </c>
      <c r="M268" s="14">
        <v>850</v>
      </c>
      <c r="N268" s="56">
        <v>1.8</v>
      </c>
      <c r="O268" s="14">
        <v>670.55899999999997</v>
      </c>
      <c r="P268" s="56">
        <v>2.2999999999999998</v>
      </c>
      <c r="Q268" s="14">
        <v>900</v>
      </c>
      <c r="R268" s="56">
        <v>2.8</v>
      </c>
      <c r="S268" s="14">
        <v>959.23800000000006</v>
      </c>
      <c r="T268" s="56">
        <v>2.7</v>
      </c>
      <c r="U268" s="14">
        <v>769</v>
      </c>
      <c r="V268" s="56">
        <v>1.2</v>
      </c>
      <c r="W268" s="15"/>
      <c r="X268" s="15"/>
      <c r="Y268" s="15"/>
    </row>
    <row r="269" spans="1:25" ht="12.75" customHeight="1">
      <c r="A269" s="53" t="s">
        <v>29</v>
      </c>
      <c r="B269" s="54" t="s">
        <v>21</v>
      </c>
      <c r="C269" s="54" t="s">
        <v>43</v>
      </c>
      <c r="D269" s="55">
        <v>40026</v>
      </c>
      <c r="E269" s="14">
        <v>784</v>
      </c>
      <c r="F269" s="56">
        <v>1.6</v>
      </c>
      <c r="G269" s="14">
        <v>763.66600000000005</v>
      </c>
      <c r="H269" s="56">
        <v>1.3</v>
      </c>
      <c r="I269" s="14">
        <v>791.71500000000003</v>
      </c>
      <c r="J269" s="56">
        <v>1.3</v>
      </c>
      <c r="K269" s="14">
        <v>733.74900000000002</v>
      </c>
      <c r="L269" s="56">
        <v>1.7</v>
      </c>
      <c r="M269" s="14">
        <v>832.42399999999998</v>
      </c>
      <c r="N269" s="56">
        <v>2.2999999999999998</v>
      </c>
      <c r="O269" s="14">
        <v>700</v>
      </c>
      <c r="P269" s="56">
        <v>2.7</v>
      </c>
      <c r="Q269" s="14">
        <v>954.33299999999997</v>
      </c>
      <c r="R269" s="56">
        <v>2.7</v>
      </c>
      <c r="S269" s="14">
        <v>1025.17</v>
      </c>
      <c r="T269" s="56">
        <v>2.1</v>
      </c>
      <c r="U269" s="14">
        <v>789</v>
      </c>
      <c r="V269" s="56">
        <v>1</v>
      </c>
      <c r="W269" s="15"/>
      <c r="X269" s="15"/>
      <c r="Y269" s="15"/>
    </row>
    <row r="270" spans="1:25" ht="12.75" customHeight="1">
      <c r="A270" s="53" t="s">
        <v>29</v>
      </c>
      <c r="B270" s="54" t="s">
        <v>21</v>
      </c>
      <c r="C270" s="54" t="s">
        <v>43</v>
      </c>
      <c r="D270" s="55">
        <v>40391</v>
      </c>
      <c r="E270" s="14">
        <v>846</v>
      </c>
      <c r="F270" s="56">
        <v>1.6</v>
      </c>
      <c r="G270" s="14">
        <v>800</v>
      </c>
      <c r="H270" s="56">
        <v>0.4</v>
      </c>
      <c r="I270" s="14">
        <v>805</v>
      </c>
      <c r="J270" s="56">
        <v>1.5</v>
      </c>
      <c r="K270" s="14">
        <v>800</v>
      </c>
      <c r="L270" s="56">
        <v>1.3</v>
      </c>
      <c r="M270" s="14">
        <v>938.44899999999996</v>
      </c>
      <c r="N270" s="56">
        <v>2.7</v>
      </c>
      <c r="O270" s="14">
        <v>717.572</v>
      </c>
      <c r="P270" s="56">
        <v>2</v>
      </c>
      <c r="Q270" s="14">
        <v>925</v>
      </c>
      <c r="R270" s="56">
        <v>2.8</v>
      </c>
      <c r="S270" s="14">
        <v>1004.333</v>
      </c>
      <c r="T270" s="56">
        <v>2.7</v>
      </c>
      <c r="U270" s="14">
        <v>830</v>
      </c>
      <c r="V270" s="56">
        <v>1.3</v>
      </c>
      <c r="W270" s="15"/>
      <c r="X270" s="15"/>
      <c r="Y270" s="15"/>
    </row>
    <row r="271" spans="1:25" ht="12.75" customHeight="1">
      <c r="A271" s="53" t="s">
        <v>29</v>
      </c>
      <c r="B271" s="54" t="s">
        <v>21</v>
      </c>
      <c r="C271" s="54" t="s">
        <v>43</v>
      </c>
      <c r="D271" s="55">
        <v>40756</v>
      </c>
      <c r="E271" s="14">
        <v>850.06100000000004</v>
      </c>
      <c r="F271" s="56">
        <v>1.7</v>
      </c>
      <c r="G271" s="14">
        <v>832.92600000000004</v>
      </c>
      <c r="H271" s="56">
        <v>1.5</v>
      </c>
      <c r="I271" s="14">
        <v>830</v>
      </c>
      <c r="J271" s="56">
        <v>1.8</v>
      </c>
      <c r="K271" s="14">
        <v>800</v>
      </c>
      <c r="L271" s="56">
        <v>0.6</v>
      </c>
      <c r="M271" s="14">
        <v>942</v>
      </c>
      <c r="N271" s="56">
        <v>1.8</v>
      </c>
      <c r="O271" s="14">
        <v>750</v>
      </c>
      <c r="P271" s="56">
        <v>2.6</v>
      </c>
      <c r="Q271" s="14">
        <v>1000</v>
      </c>
      <c r="R271" s="56">
        <v>1.6</v>
      </c>
      <c r="S271" s="14">
        <v>1057</v>
      </c>
      <c r="T271" s="56">
        <v>2.9</v>
      </c>
      <c r="U271" s="14">
        <v>850</v>
      </c>
      <c r="V271" s="56">
        <v>0.5</v>
      </c>
      <c r="W271" s="15"/>
      <c r="X271" s="15"/>
      <c r="Y271" s="15"/>
    </row>
    <row r="272" spans="1:25" ht="12.75" customHeight="1">
      <c r="A272" s="53" t="s">
        <v>29</v>
      </c>
      <c r="B272" s="54" t="s">
        <v>21</v>
      </c>
      <c r="C272" s="54" t="s">
        <v>43</v>
      </c>
      <c r="D272" s="55">
        <v>41122</v>
      </c>
      <c r="E272" s="14">
        <v>900</v>
      </c>
      <c r="F272" s="56">
        <v>1</v>
      </c>
      <c r="G272" s="14">
        <v>850</v>
      </c>
      <c r="H272" s="56">
        <v>1.6</v>
      </c>
      <c r="I272" s="14">
        <v>880</v>
      </c>
      <c r="J272" s="56">
        <v>1.4</v>
      </c>
      <c r="K272" s="14">
        <v>850</v>
      </c>
      <c r="L272" s="56">
        <v>2.2999999999999998</v>
      </c>
      <c r="M272" s="14">
        <v>1000</v>
      </c>
      <c r="N272" s="56">
        <v>0.7</v>
      </c>
      <c r="O272" s="14">
        <v>799.03200000000004</v>
      </c>
      <c r="P272" s="56">
        <v>1.3</v>
      </c>
      <c r="Q272" s="14">
        <v>1000</v>
      </c>
      <c r="R272" s="56">
        <v>1.3</v>
      </c>
      <c r="S272" s="14">
        <v>1150</v>
      </c>
      <c r="T272" s="56">
        <v>2.2000000000000002</v>
      </c>
      <c r="U272" s="14">
        <v>900</v>
      </c>
      <c r="V272" s="56">
        <v>0.2</v>
      </c>
      <c r="W272" s="15"/>
      <c r="X272" s="15"/>
      <c r="Y272" s="15"/>
    </row>
    <row r="273" spans="1:25" ht="12.75" customHeight="1">
      <c r="A273" s="53" t="s">
        <v>29</v>
      </c>
      <c r="B273" s="54" t="s">
        <v>21</v>
      </c>
      <c r="C273" s="54" t="s">
        <v>43</v>
      </c>
      <c r="D273" s="55">
        <v>41487</v>
      </c>
      <c r="E273" s="14">
        <v>900</v>
      </c>
      <c r="F273" s="56">
        <v>1.1000000000000001</v>
      </c>
      <c r="G273" s="14">
        <v>850</v>
      </c>
      <c r="H273" s="56">
        <v>1.3</v>
      </c>
      <c r="I273" s="14">
        <v>900</v>
      </c>
      <c r="J273" s="56">
        <v>1.3</v>
      </c>
      <c r="K273" s="14">
        <v>874</v>
      </c>
      <c r="L273" s="56">
        <v>1.5</v>
      </c>
      <c r="M273" s="14">
        <v>1000</v>
      </c>
      <c r="N273" s="56">
        <v>1.3</v>
      </c>
      <c r="O273" s="14">
        <v>783.18200000000002</v>
      </c>
      <c r="P273" s="56">
        <v>2.1</v>
      </c>
      <c r="Q273" s="14">
        <v>1050</v>
      </c>
      <c r="R273" s="56">
        <v>2.4</v>
      </c>
      <c r="S273" s="14">
        <v>1200</v>
      </c>
      <c r="T273" s="56">
        <v>2.7</v>
      </c>
      <c r="U273" s="14">
        <v>900</v>
      </c>
      <c r="V273" s="56">
        <v>1E-3</v>
      </c>
      <c r="W273" s="15"/>
      <c r="X273" s="15"/>
      <c r="Y273" s="15"/>
    </row>
    <row r="274" spans="1:25" ht="12.75" customHeight="1">
      <c r="A274" s="53" t="s">
        <v>29</v>
      </c>
      <c r="B274" s="54" t="s">
        <v>21</v>
      </c>
      <c r="C274" s="54" t="s">
        <v>43</v>
      </c>
      <c r="D274" s="55">
        <v>41852</v>
      </c>
      <c r="E274" s="14">
        <v>967</v>
      </c>
      <c r="F274" s="56">
        <v>1.4</v>
      </c>
      <c r="G274" s="14">
        <v>905.04200000000003</v>
      </c>
      <c r="H274" s="56">
        <v>1.1000000000000001</v>
      </c>
      <c r="I274" s="14">
        <v>950</v>
      </c>
      <c r="J274" s="56">
        <v>1.5</v>
      </c>
      <c r="K274" s="14">
        <v>899.90599999999995</v>
      </c>
      <c r="L274" s="56">
        <v>2.1</v>
      </c>
      <c r="M274" s="14">
        <v>1088</v>
      </c>
      <c r="N274" s="56">
        <v>2.6</v>
      </c>
      <c r="O274" s="14">
        <v>800</v>
      </c>
      <c r="P274" s="56">
        <v>2.1</v>
      </c>
      <c r="Q274" s="14">
        <v>1200</v>
      </c>
      <c r="R274" s="56">
        <v>2.5</v>
      </c>
      <c r="S274" s="14">
        <v>1178.2829999999999</v>
      </c>
      <c r="T274" s="56">
        <v>2.2000000000000002</v>
      </c>
      <c r="U274" s="14">
        <v>958</v>
      </c>
      <c r="V274" s="56">
        <v>0.5</v>
      </c>
      <c r="W274" s="15"/>
      <c r="X274" s="15"/>
      <c r="Y274" s="15"/>
    </row>
    <row r="275" spans="1:25" ht="12.75" customHeight="1">
      <c r="A275" s="53" t="s">
        <v>29</v>
      </c>
      <c r="B275" s="54" t="s">
        <v>21</v>
      </c>
      <c r="C275" s="54" t="s">
        <v>43</v>
      </c>
      <c r="D275" s="55">
        <v>42583</v>
      </c>
      <c r="E275" s="14">
        <v>1000</v>
      </c>
      <c r="F275" s="56">
        <v>0.8</v>
      </c>
      <c r="G275" s="14">
        <v>950</v>
      </c>
      <c r="H275" s="56">
        <v>1.7</v>
      </c>
      <c r="I275" s="14">
        <v>960</v>
      </c>
      <c r="J275" s="56">
        <v>1.3</v>
      </c>
      <c r="K275" s="14">
        <v>926.26499999999999</v>
      </c>
      <c r="L275" s="56">
        <v>2</v>
      </c>
      <c r="M275" s="14">
        <v>1050</v>
      </c>
      <c r="N275" s="56">
        <v>2.4</v>
      </c>
      <c r="O275" s="14">
        <v>878.58699999999999</v>
      </c>
      <c r="P275" s="56">
        <v>1.7</v>
      </c>
      <c r="Q275" s="14">
        <v>1189</v>
      </c>
      <c r="R275" s="56">
        <v>3.2</v>
      </c>
      <c r="S275" s="14">
        <v>1239.749</v>
      </c>
      <c r="T275" s="56">
        <v>2.1</v>
      </c>
      <c r="U275" s="14">
        <v>988</v>
      </c>
      <c r="V275" s="56">
        <v>0.9</v>
      </c>
      <c r="W275" s="15"/>
      <c r="X275" s="15"/>
      <c r="Y275" s="15"/>
    </row>
    <row r="276" spans="1:25" ht="12.75" customHeight="1">
      <c r="A276" s="53" t="s">
        <v>29</v>
      </c>
      <c r="B276" s="54" t="s">
        <v>21</v>
      </c>
      <c r="C276" s="54" t="s">
        <v>43</v>
      </c>
      <c r="D276" s="55">
        <v>43313</v>
      </c>
      <c r="E276" s="14">
        <v>1040.3440000000001</v>
      </c>
      <c r="F276" s="56">
        <v>1.4</v>
      </c>
      <c r="G276" s="14">
        <v>1020</v>
      </c>
      <c r="H276" s="56">
        <v>1.4</v>
      </c>
      <c r="I276" s="14">
        <v>1000</v>
      </c>
      <c r="J276" s="56">
        <v>0.7</v>
      </c>
      <c r="K276" s="14">
        <v>978</v>
      </c>
      <c r="L276" s="56">
        <v>1.3</v>
      </c>
      <c r="M276" s="14">
        <v>1150</v>
      </c>
      <c r="N276" s="56">
        <v>2</v>
      </c>
      <c r="O276" s="14">
        <v>927.09400000000005</v>
      </c>
      <c r="P276" s="56">
        <v>2</v>
      </c>
      <c r="Q276" s="14">
        <v>1197.0809999999999</v>
      </c>
      <c r="R276" s="56">
        <v>1.5</v>
      </c>
      <c r="S276" s="14">
        <v>1300</v>
      </c>
      <c r="T276" s="56">
        <v>3.1</v>
      </c>
      <c r="U276" s="14">
        <v>1035</v>
      </c>
      <c r="V276" s="56">
        <v>1.1000000000000001</v>
      </c>
      <c r="W276" s="15"/>
      <c r="X276" s="15"/>
      <c r="Y276" s="15"/>
    </row>
    <row r="277" spans="1:25" ht="12.75" customHeight="1">
      <c r="A277" s="53" t="s">
        <v>29</v>
      </c>
      <c r="B277" s="54" t="s">
        <v>21</v>
      </c>
      <c r="C277" s="54" t="s">
        <v>43</v>
      </c>
      <c r="D277" s="55">
        <v>44044</v>
      </c>
      <c r="E277" s="14">
        <v>1124.5719999999999</v>
      </c>
      <c r="F277" s="56">
        <v>1.1000000000000001</v>
      </c>
      <c r="G277" s="14">
        <v>1127</v>
      </c>
      <c r="H277" s="56">
        <v>1.1000000000000001</v>
      </c>
      <c r="I277" s="14">
        <v>1050</v>
      </c>
      <c r="J277" s="56">
        <v>2.2999999999999998</v>
      </c>
      <c r="K277" s="14">
        <v>1040</v>
      </c>
      <c r="L277" s="56">
        <v>1.7</v>
      </c>
      <c r="M277" s="14">
        <v>1190.4590000000001</v>
      </c>
      <c r="N277" s="56">
        <v>1.9</v>
      </c>
      <c r="O277" s="14">
        <v>930.803</v>
      </c>
      <c r="P277" s="56">
        <v>1.8</v>
      </c>
      <c r="Q277" s="14">
        <v>1200</v>
      </c>
      <c r="R277" s="56">
        <v>2.9</v>
      </c>
      <c r="S277" s="14">
        <v>1416.5719999999999</v>
      </c>
      <c r="T277" s="56">
        <v>3.1</v>
      </c>
      <c r="U277" s="14">
        <v>1100</v>
      </c>
      <c r="V277" s="56">
        <v>0.6</v>
      </c>
      <c r="W277" s="15"/>
      <c r="X277" s="15"/>
      <c r="Y277" s="15"/>
    </row>
    <row r="278" spans="1:25" ht="12.75" customHeight="1">
      <c r="A278" s="53" t="s">
        <v>29</v>
      </c>
      <c r="B278" s="54" t="s">
        <v>21</v>
      </c>
      <c r="C278" s="54" t="s">
        <v>43</v>
      </c>
      <c r="D278" s="55">
        <v>44774</v>
      </c>
      <c r="E278" s="14">
        <v>1230</v>
      </c>
      <c r="F278" s="56">
        <v>1</v>
      </c>
      <c r="G278" s="14">
        <v>1212.472</v>
      </c>
      <c r="H278" s="56">
        <v>1</v>
      </c>
      <c r="I278" s="14">
        <v>1156.6300000000001</v>
      </c>
      <c r="J278" s="56">
        <v>1.3</v>
      </c>
      <c r="K278" s="14">
        <v>1107.5229999999999</v>
      </c>
      <c r="L278" s="56">
        <v>1.8</v>
      </c>
      <c r="M278" s="14">
        <v>1269.597</v>
      </c>
      <c r="N278" s="56">
        <v>1.9</v>
      </c>
      <c r="O278" s="14">
        <v>1018</v>
      </c>
      <c r="P278" s="56">
        <v>1.3</v>
      </c>
      <c r="Q278" s="14">
        <v>1308.424</v>
      </c>
      <c r="R278" s="56">
        <v>2.9</v>
      </c>
      <c r="S278" s="14">
        <v>1528.95</v>
      </c>
      <c r="T278" s="56">
        <v>2.8</v>
      </c>
      <c r="U278" s="14">
        <v>1200</v>
      </c>
      <c r="V278" s="56">
        <v>0.6</v>
      </c>
      <c r="W278" s="15"/>
      <c r="X278" s="15"/>
      <c r="Y278" s="15"/>
    </row>
    <row r="279" spans="1:25" ht="12.75" customHeight="1">
      <c r="A279" s="53" t="s">
        <v>29</v>
      </c>
      <c r="B279" s="54" t="s">
        <v>21</v>
      </c>
      <c r="C279" s="54" t="s">
        <v>43</v>
      </c>
      <c r="D279" s="55">
        <v>45505</v>
      </c>
      <c r="E279" s="14">
        <v>1342</v>
      </c>
      <c r="F279" s="56">
        <v>1.3</v>
      </c>
      <c r="G279" s="14">
        <v>1368</v>
      </c>
      <c r="H279" s="56">
        <v>1.5</v>
      </c>
      <c r="I279" s="14">
        <v>1300</v>
      </c>
      <c r="J279" s="56">
        <v>1.8</v>
      </c>
      <c r="K279" s="14">
        <v>1237.0309999999999</v>
      </c>
      <c r="L279" s="56">
        <v>1</v>
      </c>
      <c r="M279" s="14">
        <v>1500</v>
      </c>
      <c r="N279" s="56">
        <v>0.9</v>
      </c>
      <c r="O279" s="14">
        <v>1152.9690000000001</v>
      </c>
      <c r="P279" s="56">
        <v>2.2999999999999998</v>
      </c>
      <c r="Q279" s="14">
        <v>1400</v>
      </c>
      <c r="R279" s="56">
        <v>3.6</v>
      </c>
      <c r="S279" s="14">
        <v>1650</v>
      </c>
      <c r="T279" s="56">
        <v>1.9</v>
      </c>
      <c r="U279" s="14">
        <v>1349</v>
      </c>
      <c r="V279" s="56">
        <v>0.8</v>
      </c>
      <c r="W279" s="15"/>
      <c r="X279" s="15"/>
      <c r="Y279" s="15"/>
    </row>
    <row r="280" spans="1:25" ht="12.75" customHeight="1">
      <c r="A280" s="53" t="s">
        <v>29</v>
      </c>
      <c r="B280" s="54" t="s">
        <v>21</v>
      </c>
      <c r="C280" s="54" t="s">
        <v>21</v>
      </c>
      <c r="D280" s="55">
        <v>38200</v>
      </c>
      <c r="E280" s="14">
        <v>692</v>
      </c>
      <c r="F280" s="56">
        <v>1</v>
      </c>
      <c r="G280" s="14">
        <v>650</v>
      </c>
      <c r="H280" s="56">
        <v>0.9</v>
      </c>
      <c r="I280" s="14">
        <v>645</v>
      </c>
      <c r="J280" s="56">
        <v>1.2</v>
      </c>
      <c r="K280" s="14">
        <v>638</v>
      </c>
      <c r="L280" s="56">
        <v>1.6</v>
      </c>
      <c r="M280" s="14">
        <v>650</v>
      </c>
      <c r="N280" s="56">
        <v>0.6</v>
      </c>
      <c r="O280" s="14">
        <v>600</v>
      </c>
      <c r="P280" s="56">
        <v>1.3</v>
      </c>
      <c r="Q280" s="14">
        <v>770.08399999999995</v>
      </c>
      <c r="R280" s="56">
        <v>2</v>
      </c>
      <c r="S280" s="14">
        <v>800</v>
      </c>
      <c r="T280" s="56">
        <v>2.6</v>
      </c>
      <c r="U280" s="14">
        <v>651</v>
      </c>
      <c r="V280" s="56">
        <v>0.5</v>
      </c>
      <c r="W280" s="15"/>
      <c r="X280" s="15"/>
      <c r="Y280" s="15"/>
    </row>
    <row r="281" spans="1:25" ht="12.75" customHeight="1">
      <c r="A281" s="53" t="s">
        <v>29</v>
      </c>
      <c r="B281" s="54" t="s">
        <v>21</v>
      </c>
      <c r="C281" s="54" t="s">
        <v>21</v>
      </c>
      <c r="D281" s="55">
        <v>38565</v>
      </c>
      <c r="E281" s="14">
        <v>700</v>
      </c>
      <c r="F281" s="56">
        <v>1.3</v>
      </c>
      <c r="G281" s="14">
        <v>700</v>
      </c>
      <c r="H281" s="56">
        <v>0.4</v>
      </c>
      <c r="I281" s="14">
        <v>671</v>
      </c>
      <c r="J281" s="56">
        <v>1.6</v>
      </c>
      <c r="K281" s="14">
        <v>670.15</v>
      </c>
      <c r="L281" s="56">
        <v>1.5</v>
      </c>
      <c r="M281" s="14">
        <v>700</v>
      </c>
      <c r="N281" s="56">
        <v>0.9</v>
      </c>
      <c r="O281" s="14">
        <v>606</v>
      </c>
      <c r="P281" s="56">
        <v>1.5</v>
      </c>
      <c r="Q281" s="14">
        <v>750</v>
      </c>
      <c r="R281" s="56">
        <v>3.6</v>
      </c>
      <c r="S281" s="14">
        <v>824.52499999999998</v>
      </c>
      <c r="T281" s="56">
        <v>1.5</v>
      </c>
      <c r="U281" s="14">
        <v>700</v>
      </c>
      <c r="V281" s="56">
        <v>0.3</v>
      </c>
      <c r="W281" s="15"/>
      <c r="X281" s="15"/>
      <c r="Y281" s="15"/>
    </row>
    <row r="282" spans="1:25" ht="12.75" customHeight="1">
      <c r="A282" s="53" t="s">
        <v>29</v>
      </c>
      <c r="B282" s="54" t="s">
        <v>21</v>
      </c>
      <c r="C282" s="54" t="s">
        <v>21</v>
      </c>
      <c r="D282" s="55">
        <v>38930</v>
      </c>
      <c r="E282" s="14">
        <v>750</v>
      </c>
      <c r="F282" s="56">
        <v>1</v>
      </c>
      <c r="G282" s="14">
        <v>720</v>
      </c>
      <c r="H282" s="56">
        <v>1.8</v>
      </c>
      <c r="I282" s="14">
        <v>700</v>
      </c>
      <c r="J282" s="56">
        <v>0.1</v>
      </c>
      <c r="K282" s="14">
        <v>700</v>
      </c>
      <c r="L282" s="56">
        <v>1.3</v>
      </c>
      <c r="M282" s="14">
        <v>720</v>
      </c>
      <c r="N282" s="56">
        <v>1.8</v>
      </c>
      <c r="O282" s="14">
        <v>650</v>
      </c>
      <c r="P282" s="56">
        <v>3.1</v>
      </c>
      <c r="Q282" s="14">
        <v>800</v>
      </c>
      <c r="R282" s="56">
        <v>2.1</v>
      </c>
      <c r="S282" s="14">
        <v>920</v>
      </c>
      <c r="T282" s="56">
        <v>2</v>
      </c>
      <c r="U282" s="14">
        <v>730</v>
      </c>
      <c r="V282" s="56">
        <v>1</v>
      </c>
      <c r="W282" s="15"/>
      <c r="X282" s="15"/>
      <c r="Y282" s="15"/>
    </row>
    <row r="283" spans="1:25" ht="12.75" customHeight="1">
      <c r="A283" s="53" t="s">
        <v>29</v>
      </c>
      <c r="B283" s="54" t="s">
        <v>21</v>
      </c>
      <c r="C283" s="54" t="s">
        <v>21</v>
      </c>
      <c r="D283" s="55">
        <v>39295</v>
      </c>
      <c r="E283" s="14">
        <v>780</v>
      </c>
      <c r="F283" s="56">
        <v>1.3</v>
      </c>
      <c r="G283" s="14">
        <v>757</v>
      </c>
      <c r="H283" s="56">
        <v>1</v>
      </c>
      <c r="I283" s="14">
        <v>750</v>
      </c>
      <c r="J283" s="56">
        <v>0.6</v>
      </c>
      <c r="K283" s="14">
        <v>720</v>
      </c>
      <c r="L283" s="56">
        <v>1.7</v>
      </c>
      <c r="M283" s="14">
        <v>800</v>
      </c>
      <c r="N283" s="56">
        <v>0.8</v>
      </c>
      <c r="O283" s="14">
        <v>680</v>
      </c>
      <c r="P283" s="56">
        <v>1.9</v>
      </c>
      <c r="Q283" s="14">
        <v>850</v>
      </c>
      <c r="R283" s="56">
        <v>5.8</v>
      </c>
      <c r="S283" s="14">
        <v>1000</v>
      </c>
      <c r="T283" s="56">
        <v>1.3</v>
      </c>
      <c r="U283" s="14">
        <v>769</v>
      </c>
      <c r="V283" s="56">
        <v>1</v>
      </c>
      <c r="W283" s="15"/>
      <c r="X283" s="15"/>
      <c r="Y283" s="15"/>
    </row>
    <row r="284" spans="1:25" ht="12.75" customHeight="1">
      <c r="A284" s="53" t="s">
        <v>29</v>
      </c>
      <c r="B284" s="54" t="s">
        <v>21</v>
      </c>
      <c r="C284" s="54" t="s">
        <v>21</v>
      </c>
      <c r="D284" s="55">
        <v>39661</v>
      </c>
      <c r="E284" s="14">
        <v>825</v>
      </c>
      <c r="F284" s="56">
        <v>1.5</v>
      </c>
      <c r="G284" s="14">
        <v>796.548</v>
      </c>
      <c r="H284" s="56">
        <v>1.1000000000000001</v>
      </c>
      <c r="I284" s="14">
        <v>800</v>
      </c>
      <c r="J284" s="56">
        <v>1.3</v>
      </c>
      <c r="K284" s="14">
        <v>750</v>
      </c>
      <c r="L284" s="56">
        <v>1.3</v>
      </c>
      <c r="M284" s="14">
        <v>890</v>
      </c>
      <c r="N284" s="56">
        <v>1.4</v>
      </c>
      <c r="O284" s="14">
        <v>720</v>
      </c>
      <c r="P284" s="56">
        <v>1.8</v>
      </c>
      <c r="Q284" s="14">
        <v>900</v>
      </c>
      <c r="R284" s="56">
        <v>3</v>
      </c>
      <c r="S284" s="14">
        <v>1000</v>
      </c>
      <c r="T284" s="56">
        <v>2.2999999999999998</v>
      </c>
      <c r="U284" s="14">
        <v>800</v>
      </c>
      <c r="V284" s="56">
        <v>1E-3</v>
      </c>
      <c r="W284" s="15"/>
      <c r="X284" s="15"/>
      <c r="Y284" s="15"/>
    </row>
    <row r="285" spans="1:25" ht="12.75" customHeight="1">
      <c r="A285" s="53" t="s">
        <v>29</v>
      </c>
      <c r="B285" s="54" t="s">
        <v>21</v>
      </c>
      <c r="C285" s="54" t="s">
        <v>21</v>
      </c>
      <c r="D285" s="55">
        <v>40026</v>
      </c>
      <c r="E285" s="14">
        <v>845.74199999999996</v>
      </c>
      <c r="F285" s="56">
        <v>1.4</v>
      </c>
      <c r="G285" s="14">
        <v>800</v>
      </c>
      <c r="H285" s="56">
        <v>0.6</v>
      </c>
      <c r="I285" s="14">
        <v>842.44200000000001</v>
      </c>
      <c r="J285" s="56">
        <v>1.3</v>
      </c>
      <c r="K285" s="14">
        <v>769</v>
      </c>
      <c r="L285" s="56">
        <v>1.7</v>
      </c>
      <c r="M285" s="14">
        <v>874</v>
      </c>
      <c r="N285" s="56">
        <v>2.2000000000000002</v>
      </c>
      <c r="O285" s="14">
        <v>765</v>
      </c>
      <c r="P285" s="56">
        <v>2.1</v>
      </c>
      <c r="Q285" s="14">
        <v>1000</v>
      </c>
      <c r="R285" s="56">
        <v>4.3</v>
      </c>
      <c r="S285" s="14">
        <v>1057</v>
      </c>
      <c r="T285" s="56">
        <v>2.2000000000000002</v>
      </c>
      <c r="U285" s="14">
        <v>831</v>
      </c>
      <c r="V285" s="56">
        <v>1.2</v>
      </c>
      <c r="W285" s="15"/>
      <c r="X285" s="15"/>
      <c r="Y285" s="15"/>
    </row>
    <row r="286" spans="1:25" ht="12.75" customHeight="1">
      <c r="A286" s="53" t="s">
        <v>29</v>
      </c>
      <c r="B286" s="54" t="s">
        <v>21</v>
      </c>
      <c r="C286" s="54" t="s">
        <v>21</v>
      </c>
      <c r="D286" s="55">
        <v>40391</v>
      </c>
      <c r="E286" s="14">
        <v>900</v>
      </c>
      <c r="F286" s="56">
        <v>1</v>
      </c>
      <c r="G286" s="14">
        <v>849.31399999999996</v>
      </c>
      <c r="H286" s="56">
        <v>0.9</v>
      </c>
      <c r="I286" s="14">
        <v>850</v>
      </c>
      <c r="J286" s="56">
        <v>1.7</v>
      </c>
      <c r="K286" s="14">
        <v>804</v>
      </c>
      <c r="L286" s="56">
        <v>1</v>
      </c>
      <c r="M286" s="14">
        <v>959.50800000000004</v>
      </c>
      <c r="N286" s="56">
        <v>2.2999999999999998</v>
      </c>
      <c r="O286" s="14">
        <v>769</v>
      </c>
      <c r="P286" s="56">
        <v>1.7</v>
      </c>
      <c r="Q286" s="14">
        <v>1000</v>
      </c>
      <c r="R286" s="56">
        <v>2.9</v>
      </c>
      <c r="S286" s="14">
        <v>1056.644</v>
      </c>
      <c r="T286" s="56">
        <v>2.8</v>
      </c>
      <c r="U286" s="14">
        <v>868</v>
      </c>
      <c r="V286" s="56">
        <v>1.1000000000000001</v>
      </c>
      <c r="W286" s="15"/>
      <c r="X286" s="15"/>
      <c r="Y286" s="15"/>
    </row>
    <row r="287" spans="1:25" ht="12.75" customHeight="1">
      <c r="A287" s="53" t="s">
        <v>29</v>
      </c>
      <c r="B287" s="54" t="s">
        <v>21</v>
      </c>
      <c r="C287" s="54" t="s">
        <v>21</v>
      </c>
      <c r="D287" s="55">
        <v>40756</v>
      </c>
      <c r="E287" s="14">
        <v>900</v>
      </c>
      <c r="F287" s="56">
        <v>0.8</v>
      </c>
      <c r="G287" s="14">
        <v>871.07600000000002</v>
      </c>
      <c r="H287" s="56">
        <v>1.5</v>
      </c>
      <c r="I287" s="14">
        <v>900</v>
      </c>
      <c r="J287" s="56">
        <v>1.3</v>
      </c>
      <c r="K287" s="14">
        <v>846</v>
      </c>
      <c r="L287" s="56">
        <v>1.6</v>
      </c>
      <c r="M287" s="14">
        <v>1000</v>
      </c>
      <c r="N287" s="56">
        <v>1.3</v>
      </c>
      <c r="O287" s="14">
        <v>800</v>
      </c>
      <c r="P287" s="56">
        <v>1.9</v>
      </c>
      <c r="Q287" s="14">
        <v>1000</v>
      </c>
      <c r="R287" s="56">
        <v>2.8</v>
      </c>
      <c r="S287" s="14">
        <v>1100</v>
      </c>
      <c r="T287" s="56">
        <v>2.2999999999999998</v>
      </c>
      <c r="U287" s="14">
        <v>900</v>
      </c>
      <c r="V287" s="56">
        <v>1E-3</v>
      </c>
      <c r="W287" s="15"/>
      <c r="X287" s="15"/>
      <c r="Y287" s="15"/>
    </row>
    <row r="288" spans="1:25" ht="12.75" customHeight="1">
      <c r="A288" s="53" t="s">
        <v>29</v>
      </c>
      <c r="B288" s="54" t="s">
        <v>21</v>
      </c>
      <c r="C288" s="54" t="s">
        <v>21</v>
      </c>
      <c r="D288" s="55">
        <v>41122</v>
      </c>
      <c r="E288" s="14">
        <v>947</v>
      </c>
      <c r="F288" s="56">
        <v>1.2</v>
      </c>
      <c r="G288" s="14">
        <v>900</v>
      </c>
      <c r="H288" s="56">
        <v>1</v>
      </c>
      <c r="I288" s="14">
        <v>947</v>
      </c>
      <c r="J288" s="56">
        <v>1.8</v>
      </c>
      <c r="K288" s="14">
        <v>900</v>
      </c>
      <c r="L288" s="56">
        <v>1.4</v>
      </c>
      <c r="M288" s="14">
        <v>1021.146</v>
      </c>
      <c r="N288" s="56">
        <v>1.2</v>
      </c>
      <c r="O288" s="14">
        <v>825</v>
      </c>
      <c r="P288" s="56">
        <v>2</v>
      </c>
      <c r="Q288" s="14">
        <v>1050</v>
      </c>
      <c r="R288" s="56">
        <v>2.4</v>
      </c>
      <c r="S288" s="14">
        <v>1171.0239999999999</v>
      </c>
      <c r="T288" s="56">
        <v>1.2</v>
      </c>
      <c r="U288" s="14">
        <v>947</v>
      </c>
      <c r="V288" s="56">
        <v>0.7</v>
      </c>
      <c r="W288" s="15"/>
      <c r="X288" s="15"/>
      <c r="Y288" s="15"/>
    </row>
    <row r="289" spans="1:25" ht="12.75" customHeight="1">
      <c r="A289" s="53" t="s">
        <v>29</v>
      </c>
      <c r="B289" s="54" t="s">
        <v>21</v>
      </c>
      <c r="C289" s="54" t="s">
        <v>21</v>
      </c>
      <c r="D289" s="55">
        <v>41487</v>
      </c>
      <c r="E289" s="14">
        <v>950</v>
      </c>
      <c r="F289" s="56">
        <v>1.1000000000000001</v>
      </c>
      <c r="G289" s="14">
        <v>900</v>
      </c>
      <c r="H289" s="56">
        <v>0.5</v>
      </c>
      <c r="I289" s="14">
        <v>950</v>
      </c>
      <c r="J289" s="56">
        <v>1.2</v>
      </c>
      <c r="K289" s="14">
        <v>900</v>
      </c>
      <c r="L289" s="56">
        <v>1.2</v>
      </c>
      <c r="M289" s="14">
        <v>1045.3399999999999</v>
      </c>
      <c r="N289" s="56">
        <v>2.2999999999999998</v>
      </c>
      <c r="O289" s="14">
        <v>842.39200000000005</v>
      </c>
      <c r="P289" s="56">
        <v>2</v>
      </c>
      <c r="Q289" s="14">
        <v>1100</v>
      </c>
      <c r="R289" s="56">
        <v>3.5</v>
      </c>
      <c r="S289" s="14">
        <v>1210.623</v>
      </c>
      <c r="T289" s="56">
        <v>2.1</v>
      </c>
      <c r="U289" s="14">
        <v>950</v>
      </c>
      <c r="V289" s="56">
        <v>0.4</v>
      </c>
      <c r="W289" s="15"/>
      <c r="X289" s="15"/>
      <c r="Y289" s="15"/>
    </row>
    <row r="290" spans="1:25" ht="12.75" customHeight="1">
      <c r="A290" s="53" t="s">
        <v>29</v>
      </c>
      <c r="B290" s="54" t="s">
        <v>21</v>
      </c>
      <c r="C290" s="54" t="s">
        <v>21</v>
      </c>
      <c r="D290" s="55">
        <v>41852</v>
      </c>
      <c r="E290" s="14">
        <v>1000</v>
      </c>
      <c r="F290" s="56">
        <v>0.3</v>
      </c>
      <c r="G290" s="14">
        <v>950</v>
      </c>
      <c r="H290" s="56">
        <v>1</v>
      </c>
      <c r="I290" s="14">
        <v>980</v>
      </c>
      <c r="J290" s="56">
        <v>1.1000000000000001</v>
      </c>
      <c r="K290" s="14">
        <v>925</v>
      </c>
      <c r="L290" s="56">
        <v>1.4</v>
      </c>
      <c r="M290" s="14">
        <v>1129.0119999999999</v>
      </c>
      <c r="N290" s="56">
        <v>1.8</v>
      </c>
      <c r="O290" s="14">
        <v>862.75699999999995</v>
      </c>
      <c r="P290" s="56">
        <v>1.7</v>
      </c>
      <c r="Q290" s="14">
        <v>1250</v>
      </c>
      <c r="R290" s="56">
        <v>2.2000000000000002</v>
      </c>
      <c r="S290" s="14">
        <v>1200</v>
      </c>
      <c r="T290" s="56">
        <v>2.4</v>
      </c>
      <c r="U290" s="14">
        <v>1000</v>
      </c>
      <c r="V290" s="56">
        <v>0.5</v>
      </c>
      <c r="W290" s="15"/>
      <c r="X290" s="15"/>
      <c r="Y290" s="15"/>
    </row>
    <row r="291" spans="1:25" ht="12.75" customHeight="1">
      <c r="A291" s="53" t="s">
        <v>29</v>
      </c>
      <c r="B291" s="54" t="s">
        <v>21</v>
      </c>
      <c r="C291" s="54" t="s">
        <v>21</v>
      </c>
      <c r="D291" s="55">
        <v>42583</v>
      </c>
      <c r="E291" s="14">
        <v>1000</v>
      </c>
      <c r="F291" s="56">
        <v>1.1000000000000001</v>
      </c>
      <c r="G291" s="14">
        <v>1000</v>
      </c>
      <c r="H291" s="56">
        <v>0.7</v>
      </c>
      <c r="I291" s="14">
        <v>1000</v>
      </c>
      <c r="J291" s="56">
        <v>0.3</v>
      </c>
      <c r="K291" s="14">
        <v>950</v>
      </c>
      <c r="L291" s="56">
        <v>2</v>
      </c>
      <c r="M291" s="14">
        <v>1100</v>
      </c>
      <c r="N291" s="56">
        <v>1.7</v>
      </c>
      <c r="O291" s="14">
        <v>900</v>
      </c>
      <c r="P291" s="56">
        <v>1.8</v>
      </c>
      <c r="Q291" s="14">
        <v>1250</v>
      </c>
      <c r="R291" s="56">
        <v>2</v>
      </c>
      <c r="S291" s="14">
        <v>1250</v>
      </c>
      <c r="T291" s="56">
        <v>2.1</v>
      </c>
      <c r="U291" s="14">
        <v>1000</v>
      </c>
      <c r="V291" s="56">
        <v>0</v>
      </c>
      <c r="W291" s="15"/>
      <c r="X291" s="15"/>
      <c r="Y291" s="15"/>
    </row>
    <row r="292" spans="1:25" ht="12.75" customHeight="1">
      <c r="A292" s="53" t="s">
        <v>29</v>
      </c>
      <c r="B292" s="54" t="s">
        <v>21</v>
      </c>
      <c r="C292" s="54" t="s">
        <v>21</v>
      </c>
      <c r="D292" s="55">
        <v>43313</v>
      </c>
      <c r="E292" s="14">
        <v>1073</v>
      </c>
      <c r="F292" s="56">
        <v>1.2</v>
      </c>
      <c r="G292" s="14">
        <v>1070.2339999999999</v>
      </c>
      <c r="H292" s="56">
        <v>1.4</v>
      </c>
      <c r="I292" s="14">
        <v>1050</v>
      </c>
      <c r="J292" s="56">
        <v>1.2</v>
      </c>
      <c r="K292" s="14">
        <v>1000</v>
      </c>
      <c r="L292" s="56">
        <v>0.5</v>
      </c>
      <c r="M292" s="14">
        <v>1156.356</v>
      </c>
      <c r="N292" s="56">
        <v>1.7</v>
      </c>
      <c r="O292" s="14">
        <v>974</v>
      </c>
      <c r="P292" s="56">
        <v>1.6</v>
      </c>
      <c r="Q292" s="14">
        <v>1249</v>
      </c>
      <c r="R292" s="56">
        <v>1.5</v>
      </c>
      <c r="S292" s="14">
        <v>1300</v>
      </c>
      <c r="T292" s="56">
        <v>2.4</v>
      </c>
      <c r="U292" s="14">
        <v>1073.2819999999999</v>
      </c>
      <c r="V292" s="56">
        <v>1.1000000000000001</v>
      </c>
      <c r="W292" s="15"/>
      <c r="X292" s="15"/>
      <c r="Y292" s="15"/>
    </row>
    <row r="293" spans="1:25" ht="12.75" customHeight="1">
      <c r="A293" s="53" t="s">
        <v>29</v>
      </c>
      <c r="B293" s="54" t="s">
        <v>21</v>
      </c>
      <c r="C293" s="54" t="s">
        <v>21</v>
      </c>
      <c r="D293" s="55">
        <v>44044</v>
      </c>
      <c r="E293" s="14">
        <v>1150</v>
      </c>
      <c r="F293" s="56">
        <v>1.4</v>
      </c>
      <c r="G293" s="14">
        <v>1150</v>
      </c>
      <c r="H293" s="56">
        <v>1.9</v>
      </c>
      <c r="I293" s="14">
        <v>1100</v>
      </c>
      <c r="J293" s="56">
        <v>2.1</v>
      </c>
      <c r="K293" s="14">
        <v>1054</v>
      </c>
      <c r="L293" s="56">
        <v>1.5</v>
      </c>
      <c r="M293" s="14">
        <v>1250</v>
      </c>
      <c r="N293" s="56">
        <v>1.4</v>
      </c>
      <c r="O293" s="14">
        <v>1000</v>
      </c>
      <c r="P293" s="56">
        <v>0.9</v>
      </c>
      <c r="Q293" s="14">
        <v>1218.2239999999999</v>
      </c>
      <c r="R293" s="56">
        <v>2.5</v>
      </c>
      <c r="S293" s="14">
        <v>1450</v>
      </c>
      <c r="T293" s="56">
        <v>1.8</v>
      </c>
      <c r="U293" s="14">
        <v>1150</v>
      </c>
      <c r="V293" s="56">
        <v>0.5</v>
      </c>
      <c r="W293" s="15"/>
      <c r="X293" s="15"/>
      <c r="Y293" s="15"/>
    </row>
    <row r="294" spans="1:25" ht="12.75" customHeight="1">
      <c r="A294" s="53" t="s">
        <v>29</v>
      </c>
      <c r="B294" s="54" t="s">
        <v>21</v>
      </c>
      <c r="C294" s="54" t="s">
        <v>21</v>
      </c>
      <c r="D294" s="55">
        <v>44774</v>
      </c>
      <c r="E294" s="14">
        <v>1246</v>
      </c>
      <c r="F294" s="56">
        <v>1</v>
      </c>
      <c r="G294" s="14">
        <v>1250</v>
      </c>
      <c r="H294" s="56">
        <v>0.3</v>
      </c>
      <c r="I294" s="14">
        <v>1215.241</v>
      </c>
      <c r="J294" s="56">
        <v>1.1000000000000001</v>
      </c>
      <c r="K294" s="14">
        <v>1126.4949999999999</v>
      </c>
      <c r="L294" s="56">
        <v>1.2</v>
      </c>
      <c r="M294" s="14">
        <v>1300.9269999999999</v>
      </c>
      <c r="N294" s="56">
        <v>2</v>
      </c>
      <c r="O294" s="14">
        <v>1085.932</v>
      </c>
      <c r="P294" s="56">
        <v>1.2</v>
      </c>
      <c r="Q294" s="14">
        <v>1378.2560000000001</v>
      </c>
      <c r="R294" s="56">
        <v>2.8</v>
      </c>
      <c r="S294" s="14">
        <v>1500</v>
      </c>
      <c r="T294" s="56">
        <v>3.2</v>
      </c>
      <c r="U294" s="14">
        <v>1248</v>
      </c>
      <c r="V294" s="56">
        <v>0.4</v>
      </c>
      <c r="W294" s="15"/>
      <c r="X294" s="15"/>
      <c r="Y294" s="15"/>
    </row>
    <row r="295" spans="1:25" ht="12.75" customHeight="1">
      <c r="A295" s="57" t="s">
        <v>29</v>
      </c>
      <c r="B295" s="58" t="s">
        <v>21</v>
      </c>
      <c r="C295" s="58" t="s">
        <v>21</v>
      </c>
      <c r="D295" s="59">
        <v>45505</v>
      </c>
      <c r="E295" s="16">
        <v>1387.3869999999999</v>
      </c>
      <c r="F295" s="60">
        <v>0.9</v>
      </c>
      <c r="G295" s="16">
        <v>1400</v>
      </c>
      <c r="H295" s="60">
        <v>1.6</v>
      </c>
      <c r="I295" s="16">
        <v>1350</v>
      </c>
      <c r="J295" s="60">
        <v>1.6</v>
      </c>
      <c r="K295" s="16">
        <v>1250</v>
      </c>
      <c r="L295" s="60">
        <v>1.6</v>
      </c>
      <c r="M295" s="16">
        <v>1500</v>
      </c>
      <c r="N295" s="60">
        <v>0.5</v>
      </c>
      <c r="O295" s="16">
        <v>1208</v>
      </c>
      <c r="P295" s="60">
        <v>1.8</v>
      </c>
      <c r="Q295" s="16">
        <v>1500</v>
      </c>
      <c r="R295" s="60">
        <v>3.1</v>
      </c>
      <c r="S295" s="16">
        <v>1687.742</v>
      </c>
      <c r="T295" s="60">
        <v>2.2999999999999998</v>
      </c>
      <c r="U295" s="16">
        <v>1396</v>
      </c>
      <c r="V295" s="60">
        <v>0.5</v>
      </c>
      <c r="W295" s="15"/>
      <c r="X295" s="15"/>
      <c r="Y295" s="15"/>
    </row>
    <row r="296" spans="1:25" ht="12.75" customHeight="1">
      <c r="A296" s="53" t="s">
        <v>32</v>
      </c>
      <c r="B296" s="54" t="s">
        <v>30</v>
      </c>
      <c r="C296" s="54" t="s">
        <v>42</v>
      </c>
      <c r="D296" s="55">
        <v>38200</v>
      </c>
      <c r="E296" s="14">
        <v>22.516999999999999</v>
      </c>
      <c r="F296" s="56">
        <v>1.6</v>
      </c>
      <c r="G296" s="14">
        <v>21.776</v>
      </c>
      <c r="H296" s="56">
        <v>1.7</v>
      </c>
      <c r="I296" s="14">
        <v>22.37</v>
      </c>
      <c r="J296" s="56">
        <v>1.7</v>
      </c>
      <c r="K296" s="14">
        <v>20</v>
      </c>
      <c r="L296" s="56">
        <v>1.6</v>
      </c>
      <c r="M296" s="14">
        <v>22.5</v>
      </c>
      <c r="N296" s="56">
        <v>1.8</v>
      </c>
      <c r="O296" s="14">
        <v>21.05</v>
      </c>
      <c r="P296" s="56">
        <v>2.5</v>
      </c>
      <c r="Q296" s="14">
        <v>25</v>
      </c>
      <c r="R296" s="56">
        <v>5.4</v>
      </c>
      <c r="S296" s="14">
        <v>26.04</v>
      </c>
      <c r="T296" s="56">
        <v>2.9</v>
      </c>
      <c r="U296" s="14">
        <v>22.22</v>
      </c>
      <c r="V296" s="56">
        <v>0.8</v>
      </c>
      <c r="W296" s="15"/>
      <c r="X296" s="15"/>
      <c r="Y296" s="15"/>
    </row>
    <row r="297" spans="1:25" ht="12.75" customHeight="1">
      <c r="A297" s="53" t="s">
        <v>32</v>
      </c>
      <c r="B297" s="54" t="s">
        <v>30</v>
      </c>
      <c r="C297" s="54" t="s">
        <v>42</v>
      </c>
      <c r="D297" s="55">
        <v>38565</v>
      </c>
      <c r="E297" s="14">
        <v>22.86</v>
      </c>
      <c r="F297" s="56">
        <v>2.2000000000000002</v>
      </c>
      <c r="G297" s="14">
        <v>22.507000000000001</v>
      </c>
      <c r="H297" s="56">
        <v>1.6</v>
      </c>
      <c r="I297" s="14">
        <v>23.68</v>
      </c>
      <c r="J297" s="56">
        <v>2.4</v>
      </c>
      <c r="K297" s="14">
        <v>21.75</v>
      </c>
      <c r="L297" s="56">
        <v>1.9</v>
      </c>
      <c r="M297" s="14">
        <v>23.75</v>
      </c>
      <c r="N297" s="56">
        <v>2.7</v>
      </c>
      <c r="O297" s="14">
        <v>21.959</v>
      </c>
      <c r="P297" s="56">
        <v>3.1</v>
      </c>
      <c r="Q297" s="14">
        <v>26.135000000000002</v>
      </c>
      <c r="R297" s="56">
        <v>9</v>
      </c>
      <c r="S297" s="14">
        <v>26.32</v>
      </c>
      <c r="T297" s="56">
        <v>3.7</v>
      </c>
      <c r="U297" s="14">
        <v>23.02</v>
      </c>
      <c r="V297" s="56">
        <v>1.2</v>
      </c>
      <c r="W297" s="15"/>
      <c r="X297" s="15"/>
      <c r="Y297" s="15"/>
    </row>
    <row r="298" spans="1:25" ht="12.75" customHeight="1">
      <c r="A298" s="53" t="s">
        <v>32</v>
      </c>
      <c r="B298" s="54" t="s">
        <v>30</v>
      </c>
      <c r="C298" s="54" t="s">
        <v>42</v>
      </c>
      <c r="D298" s="55">
        <v>38930</v>
      </c>
      <c r="E298" s="14">
        <v>25</v>
      </c>
      <c r="F298" s="56">
        <v>1.3</v>
      </c>
      <c r="G298" s="14">
        <v>23.283999999999999</v>
      </c>
      <c r="H298" s="56">
        <v>1.5</v>
      </c>
      <c r="I298" s="14">
        <v>24.254000000000001</v>
      </c>
      <c r="J298" s="56">
        <v>1.6</v>
      </c>
      <c r="K298" s="14">
        <v>22.768999999999998</v>
      </c>
      <c r="L298" s="56">
        <v>2.2000000000000002</v>
      </c>
      <c r="M298" s="14">
        <v>24.056999999999999</v>
      </c>
      <c r="N298" s="56">
        <v>2.1</v>
      </c>
      <c r="O298" s="14">
        <v>23.68</v>
      </c>
      <c r="P298" s="56">
        <v>3.9</v>
      </c>
      <c r="Q298" s="14">
        <v>22.315000000000001</v>
      </c>
      <c r="R298" s="56">
        <v>10</v>
      </c>
      <c r="S298" s="14">
        <v>29.61</v>
      </c>
      <c r="T298" s="56">
        <v>3.4</v>
      </c>
      <c r="U298" s="14">
        <v>23.75</v>
      </c>
      <c r="V298" s="56">
        <v>0.7</v>
      </c>
      <c r="W298" s="15"/>
      <c r="X298" s="15"/>
      <c r="Y298" s="15"/>
    </row>
    <row r="299" spans="1:25" ht="12.75" customHeight="1">
      <c r="A299" s="53" t="s">
        <v>32</v>
      </c>
      <c r="B299" s="54" t="s">
        <v>30</v>
      </c>
      <c r="C299" s="54" t="s">
        <v>42</v>
      </c>
      <c r="D299" s="55">
        <v>39295</v>
      </c>
      <c r="E299" s="14">
        <v>26</v>
      </c>
      <c r="F299" s="56">
        <v>1.5</v>
      </c>
      <c r="G299" s="14">
        <v>25</v>
      </c>
      <c r="H299" s="56">
        <v>2.1</v>
      </c>
      <c r="I299" s="14">
        <v>25</v>
      </c>
      <c r="J299" s="56">
        <v>1.8</v>
      </c>
      <c r="K299" s="14">
        <v>24.672000000000001</v>
      </c>
      <c r="L299" s="56">
        <v>2.7</v>
      </c>
      <c r="M299" s="14">
        <v>26.32</v>
      </c>
      <c r="N299" s="56">
        <v>2.5</v>
      </c>
      <c r="O299" s="14">
        <v>23.68</v>
      </c>
      <c r="P299" s="56">
        <v>4.2</v>
      </c>
      <c r="Q299" s="14">
        <v>26.635000000000002</v>
      </c>
      <c r="R299" s="56">
        <v>8.6</v>
      </c>
      <c r="S299" s="14">
        <v>32.491999999999997</v>
      </c>
      <c r="T299" s="56">
        <v>3.3</v>
      </c>
      <c r="U299" s="14">
        <v>25.202000000000002</v>
      </c>
      <c r="V299" s="56">
        <v>1</v>
      </c>
      <c r="W299" s="15"/>
      <c r="X299" s="15"/>
      <c r="Y299" s="15"/>
    </row>
    <row r="300" spans="1:25" ht="12.75" customHeight="1">
      <c r="A300" s="53" t="s">
        <v>32</v>
      </c>
      <c r="B300" s="54" t="s">
        <v>30</v>
      </c>
      <c r="C300" s="54" t="s">
        <v>42</v>
      </c>
      <c r="D300" s="55">
        <v>39661</v>
      </c>
      <c r="E300" s="14">
        <v>27.158999999999999</v>
      </c>
      <c r="F300" s="56">
        <v>2.1</v>
      </c>
      <c r="G300" s="14">
        <v>25</v>
      </c>
      <c r="H300" s="56">
        <v>2.6</v>
      </c>
      <c r="I300" s="14">
        <v>26.530999999999999</v>
      </c>
      <c r="J300" s="56">
        <v>3.2</v>
      </c>
      <c r="K300" s="14">
        <v>25</v>
      </c>
      <c r="L300" s="56">
        <v>3.3</v>
      </c>
      <c r="M300" s="14">
        <v>27.06</v>
      </c>
      <c r="N300" s="56">
        <v>2.7</v>
      </c>
      <c r="O300" s="14">
        <v>25.579000000000001</v>
      </c>
      <c r="P300" s="56">
        <v>4.3</v>
      </c>
      <c r="Q300" s="14">
        <v>30.652999999999999</v>
      </c>
      <c r="R300" s="56">
        <v>5.7</v>
      </c>
      <c r="S300" s="14">
        <v>34.72</v>
      </c>
      <c r="T300" s="56">
        <v>5.0999999999999996</v>
      </c>
      <c r="U300" s="14">
        <v>26.32</v>
      </c>
      <c r="V300" s="56">
        <v>1.3</v>
      </c>
      <c r="W300" s="15"/>
      <c r="X300" s="15"/>
      <c r="Y300" s="15"/>
    </row>
    <row r="301" spans="1:25" ht="12.75" customHeight="1">
      <c r="A301" s="53" t="s">
        <v>32</v>
      </c>
      <c r="B301" s="54" t="s">
        <v>30</v>
      </c>
      <c r="C301" s="54" t="s">
        <v>42</v>
      </c>
      <c r="D301" s="55">
        <v>40026</v>
      </c>
      <c r="E301" s="14">
        <v>28.95</v>
      </c>
      <c r="F301" s="56">
        <v>2.6</v>
      </c>
      <c r="G301" s="14">
        <v>26.32</v>
      </c>
      <c r="H301" s="56">
        <v>2.1</v>
      </c>
      <c r="I301" s="14">
        <v>27.779</v>
      </c>
      <c r="J301" s="56">
        <v>3.7</v>
      </c>
      <c r="K301" s="14">
        <v>26.594999999999999</v>
      </c>
      <c r="L301" s="56">
        <v>3</v>
      </c>
      <c r="M301" s="14">
        <v>29.486999999999998</v>
      </c>
      <c r="N301" s="56">
        <v>3.6</v>
      </c>
      <c r="O301" s="14">
        <v>26.428999999999998</v>
      </c>
      <c r="P301" s="56">
        <v>3.4</v>
      </c>
      <c r="Q301" s="14">
        <v>31.861999999999998</v>
      </c>
      <c r="R301" s="56">
        <v>7</v>
      </c>
      <c r="S301" s="14">
        <v>35.158999999999999</v>
      </c>
      <c r="T301" s="56">
        <v>3.4</v>
      </c>
      <c r="U301" s="14">
        <v>27.870999999999999</v>
      </c>
      <c r="V301" s="56">
        <v>1.3</v>
      </c>
      <c r="W301" s="15"/>
      <c r="X301" s="15"/>
      <c r="Y301" s="15"/>
    </row>
    <row r="302" spans="1:25" ht="12.75" customHeight="1">
      <c r="A302" s="53" t="s">
        <v>32</v>
      </c>
      <c r="B302" s="54" t="s">
        <v>30</v>
      </c>
      <c r="C302" s="54" t="s">
        <v>42</v>
      </c>
      <c r="D302" s="55">
        <v>40391</v>
      </c>
      <c r="E302" s="14">
        <v>29.738</v>
      </c>
      <c r="F302" s="56">
        <v>2.4</v>
      </c>
      <c r="G302" s="14">
        <v>27</v>
      </c>
      <c r="H302" s="56">
        <v>1.4</v>
      </c>
      <c r="I302" s="14">
        <v>28.759</v>
      </c>
      <c r="J302" s="56">
        <v>2.2999999999999998</v>
      </c>
      <c r="K302" s="14">
        <v>26.257000000000001</v>
      </c>
      <c r="L302" s="56">
        <v>2.6</v>
      </c>
      <c r="M302" s="14">
        <v>30.585999999999999</v>
      </c>
      <c r="N302" s="56">
        <v>2.2000000000000002</v>
      </c>
      <c r="O302" s="14">
        <v>28.503</v>
      </c>
      <c r="P302" s="56">
        <v>2.6</v>
      </c>
      <c r="Q302" s="14">
        <v>31.187000000000001</v>
      </c>
      <c r="R302" s="56">
        <v>6.4</v>
      </c>
      <c r="S302" s="14">
        <v>33.33</v>
      </c>
      <c r="T302" s="56">
        <v>3.5</v>
      </c>
      <c r="U302" s="14">
        <v>28.75</v>
      </c>
      <c r="V302" s="56">
        <v>1.1000000000000001</v>
      </c>
      <c r="W302" s="15"/>
      <c r="X302" s="15"/>
      <c r="Y302" s="15"/>
    </row>
    <row r="303" spans="1:25" ht="12.75" customHeight="1">
      <c r="A303" s="53" t="s">
        <v>32</v>
      </c>
      <c r="B303" s="54" t="s">
        <v>30</v>
      </c>
      <c r="C303" s="54" t="s">
        <v>42</v>
      </c>
      <c r="D303" s="55">
        <v>40756</v>
      </c>
      <c r="E303" s="14">
        <v>31.25</v>
      </c>
      <c r="F303" s="56">
        <v>1.7</v>
      </c>
      <c r="G303" s="14">
        <v>28.95</v>
      </c>
      <c r="H303" s="56">
        <v>2</v>
      </c>
      <c r="I303" s="14">
        <v>31.233000000000001</v>
      </c>
      <c r="J303" s="56">
        <v>1.9</v>
      </c>
      <c r="K303" s="14">
        <v>28.95</v>
      </c>
      <c r="L303" s="56">
        <v>2.9</v>
      </c>
      <c r="M303" s="14">
        <v>32.771000000000001</v>
      </c>
      <c r="N303" s="56">
        <v>3.9</v>
      </c>
      <c r="O303" s="14">
        <v>28.494</v>
      </c>
      <c r="P303" s="56">
        <v>2.7</v>
      </c>
      <c r="Q303" s="14">
        <v>33.494</v>
      </c>
      <c r="R303" s="56">
        <v>3.7</v>
      </c>
      <c r="S303" s="14">
        <v>32.970999999999997</v>
      </c>
      <c r="T303" s="56">
        <v>6.1</v>
      </c>
      <c r="U303" s="14">
        <v>30.23</v>
      </c>
      <c r="V303" s="56">
        <v>0.8</v>
      </c>
      <c r="W303" s="15"/>
      <c r="X303" s="15"/>
      <c r="Y303" s="15"/>
    </row>
    <row r="304" spans="1:25" ht="12.75" customHeight="1">
      <c r="A304" s="53" t="s">
        <v>32</v>
      </c>
      <c r="B304" s="54" t="s">
        <v>30</v>
      </c>
      <c r="C304" s="54" t="s">
        <v>42</v>
      </c>
      <c r="D304" s="55">
        <v>41122</v>
      </c>
      <c r="E304" s="14">
        <v>31.25</v>
      </c>
      <c r="F304" s="56">
        <v>1.3</v>
      </c>
      <c r="G304" s="14">
        <v>29.763999999999999</v>
      </c>
      <c r="H304" s="56">
        <v>1.6</v>
      </c>
      <c r="I304" s="14">
        <v>32.89</v>
      </c>
      <c r="J304" s="56">
        <v>2.6</v>
      </c>
      <c r="K304" s="14">
        <v>29.074999999999999</v>
      </c>
      <c r="L304" s="56">
        <v>2.9</v>
      </c>
      <c r="M304" s="14">
        <v>32.89</v>
      </c>
      <c r="N304" s="56">
        <v>2.2999999999999998</v>
      </c>
      <c r="O304" s="14">
        <v>28.908000000000001</v>
      </c>
      <c r="P304" s="56">
        <v>3.4</v>
      </c>
      <c r="Q304" s="14">
        <v>33.494</v>
      </c>
      <c r="R304" s="56">
        <v>5.5</v>
      </c>
      <c r="S304" s="14">
        <v>36.695999999999998</v>
      </c>
      <c r="T304" s="56">
        <v>3.7</v>
      </c>
      <c r="U304" s="14">
        <v>31.25</v>
      </c>
      <c r="V304" s="56">
        <v>0.7</v>
      </c>
      <c r="W304" s="15"/>
      <c r="X304" s="15"/>
      <c r="Y304" s="15"/>
    </row>
    <row r="305" spans="1:25" ht="12.75" customHeight="1">
      <c r="A305" s="53" t="s">
        <v>32</v>
      </c>
      <c r="B305" s="54" t="s">
        <v>30</v>
      </c>
      <c r="C305" s="54" t="s">
        <v>42</v>
      </c>
      <c r="D305" s="55">
        <v>41487</v>
      </c>
      <c r="E305" s="14">
        <v>33.017000000000003</v>
      </c>
      <c r="F305" s="56">
        <v>2.2000000000000002</v>
      </c>
      <c r="G305" s="14">
        <v>31.25</v>
      </c>
      <c r="H305" s="56">
        <v>1.8</v>
      </c>
      <c r="I305" s="14">
        <v>33.186999999999998</v>
      </c>
      <c r="J305" s="56">
        <v>2</v>
      </c>
      <c r="K305" s="14">
        <v>30.706</v>
      </c>
      <c r="L305" s="56">
        <v>3.3</v>
      </c>
      <c r="M305" s="14">
        <v>35.231999999999999</v>
      </c>
      <c r="N305" s="56">
        <v>3.3</v>
      </c>
      <c r="O305" s="14">
        <v>28.890999999999998</v>
      </c>
      <c r="P305" s="56">
        <v>3.7</v>
      </c>
      <c r="Q305" s="14">
        <v>38.780999999999999</v>
      </c>
      <c r="R305" s="56">
        <v>4.2</v>
      </c>
      <c r="S305" s="14">
        <v>38.106999999999999</v>
      </c>
      <c r="T305" s="56">
        <v>6.9</v>
      </c>
      <c r="U305" s="14">
        <v>32.735999999999997</v>
      </c>
      <c r="V305" s="56">
        <v>1.1000000000000001</v>
      </c>
      <c r="W305" s="15"/>
      <c r="X305" s="15"/>
      <c r="Y305" s="15"/>
    </row>
    <row r="306" spans="1:25" ht="12.75" customHeight="1">
      <c r="A306" s="53" t="s">
        <v>32</v>
      </c>
      <c r="B306" s="54" t="s">
        <v>30</v>
      </c>
      <c r="C306" s="54" t="s">
        <v>42</v>
      </c>
      <c r="D306" s="55">
        <v>41852</v>
      </c>
      <c r="E306" s="14">
        <v>35.698999999999998</v>
      </c>
      <c r="F306" s="56">
        <v>2.2999999999999998</v>
      </c>
      <c r="G306" s="14">
        <v>33.037999999999997</v>
      </c>
      <c r="H306" s="56">
        <v>2.6</v>
      </c>
      <c r="I306" s="14">
        <v>33.011000000000003</v>
      </c>
      <c r="J306" s="56">
        <v>4.3</v>
      </c>
      <c r="K306" s="14">
        <v>32.831000000000003</v>
      </c>
      <c r="L306" s="56">
        <v>4.0999999999999996</v>
      </c>
      <c r="M306" s="14">
        <v>39.47</v>
      </c>
      <c r="N306" s="56">
        <v>4</v>
      </c>
      <c r="O306" s="14">
        <v>34.014000000000003</v>
      </c>
      <c r="P306" s="56">
        <v>3.2</v>
      </c>
      <c r="Q306" s="14">
        <v>40.125999999999998</v>
      </c>
      <c r="R306" s="56">
        <v>3.7</v>
      </c>
      <c r="S306" s="14">
        <v>39.634999999999998</v>
      </c>
      <c r="T306" s="56">
        <v>3.6</v>
      </c>
      <c r="U306" s="14">
        <v>34.72</v>
      </c>
      <c r="V306" s="56">
        <v>1.2</v>
      </c>
      <c r="W306" s="15"/>
      <c r="X306" s="15"/>
      <c r="Y306" s="15"/>
    </row>
    <row r="307" spans="1:25" ht="12.75" customHeight="1">
      <c r="A307" s="53" t="s">
        <v>32</v>
      </c>
      <c r="B307" s="54" t="s">
        <v>30</v>
      </c>
      <c r="C307" s="54" t="s">
        <v>42</v>
      </c>
      <c r="D307" s="55">
        <v>42583</v>
      </c>
      <c r="E307" s="14">
        <v>35.71</v>
      </c>
      <c r="F307" s="56">
        <v>2.7</v>
      </c>
      <c r="G307" s="14">
        <v>36.694000000000003</v>
      </c>
      <c r="H307" s="56">
        <v>1.7</v>
      </c>
      <c r="I307" s="14">
        <v>37.194000000000003</v>
      </c>
      <c r="J307" s="56">
        <v>3.6</v>
      </c>
      <c r="K307" s="14">
        <v>35.765999999999998</v>
      </c>
      <c r="L307" s="56">
        <v>3.3</v>
      </c>
      <c r="M307" s="14">
        <v>38.093000000000004</v>
      </c>
      <c r="N307" s="56">
        <v>3.9</v>
      </c>
      <c r="O307" s="14">
        <v>33.866999999999997</v>
      </c>
      <c r="P307" s="56">
        <v>2.8</v>
      </c>
      <c r="Q307" s="14">
        <v>43.247</v>
      </c>
      <c r="R307" s="56">
        <v>6.7</v>
      </c>
      <c r="S307" s="14">
        <v>41.348999999999997</v>
      </c>
      <c r="T307" s="56">
        <v>7.2</v>
      </c>
      <c r="U307" s="14">
        <v>36.619999999999997</v>
      </c>
      <c r="V307" s="56">
        <v>1.6</v>
      </c>
      <c r="W307" s="15"/>
      <c r="X307" s="15"/>
      <c r="Y307" s="15"/>
    </row>
    <row r="308" spans="1:25" ht="12.75" customHeight="1">
      <c r="A308" s="53" t="s">
        <v>32</v>
      </c>
      <c r="B308" s="54" t="s">
        <v>30</v>
      </c>
      <c r="C308" s="54" t="s">
        <v>42</v>
      </c>
      <c r="D308" s="55">
        <v>43313</v>
      </c>
      <c r="E308" s="14">
        <v>38.35</v>
      </c>
      <c r="F308" s="56">
        <v>2.1</v>
      </c>
      <c r="G308" s="14">
        <v>39.201999999999998</v>
      </c>
      <c r="H308" s="56">
        <v>2.7</v>
      </c>
      <c r="I308" s="14">
        <v>42.698999999999998</v>
      </c>
      <c r="J308" s="56">
        <v>3.1</v>
      </c>
      <c r="K308" s="14">
        <v>35.14</v>
      </c>
      <c r="L308" s="56">
        <v>4.7</v>
      </c>
      <c r="M308" s="14">
        <v>39.375999999999998</v>
      </c>
      <c r="N308" s="56">
        <v>4.8</v>
      </c>
      <c r="O308" s="14">
        <v>34.984000000000002</v>
      </c>
      <c r="P308" s="56">
        <v>3.7</v>
      </c>
      <c r="Q308" s="14">
        <v>46.506</v>
      </c>
      <c r="R308" s="56">
        <v>4.0999999999999996</v>
      </c>
      <c r="S308" s="14">
        <v>44.418999999999997</v>
      </c>
      <c r="T308" s="56">
        <v>10</v>
      </c>
      <c r="U308" s="14">
        <v>39</v>
      </c>
      <c r="V308" s="56">
        <v>1.1000000000000001</v>
      </c>
      <c r="W308" s="15"/>
      <c r="X308" s="15"/>
      <c r="Y308" s="15"/>
    </row>
    <row r="309" spans="1:25" ht="12.75" customHeight="1">
      <c r="A309" s="53" t="s">
        <v>32</v>
      </c>
      <c r="B309" s="54" t="s">
        <v>30</v>
      </c>
      <c r="C309" s="54" t="s">
        <v>42</v>
      </c>
      <c r="D309" s="55">
        <v>44044</v>
      </c>
      <c r="E309" s="14">
        <v>44.023000000000003</v>
      </c>
      <c r="F309" s="56">
        <v>1.9</v>
      </c>
      <c r="G309" s="14">
        <v>43.021000000000001</v>
      </c>
      <c r="H309" s="56">
        <v>3.4</v>
      </c>
      <c r="I309" s="14">
        <v>48.055</v>
      </c>
      <c r="J309" s="56">
        <v>5.2</v>
      </c>
      <c r="K309" s="14">
        <v>39.404000000000003</v>
      </c>
      <c r="L309" s="56">
        <v>3.7</v>
      </c>
      <c r="M309" s="14">
        <v>47.344000000000001</v>
      </c>
      <c r="N309" s="56">
        <v>3.3</v>
      </c>
      <c r="O309" s="14">
        <v>41.533000000000001</v>
      </c>
      <c r="P309" s="56">
        <v>4.9000000000000004</v>
      </c>
      <c r="Q309" s="14">
        <v>49.09</v>
      </c>
      <c r="R309" s="56">
        <v>4.8</v>
      </c>
      <c r="S309" s="14">
        <v>50.139000000000003</v>
      </c>
      <c r="T309" s="56">
        <v>5.5</v>
      </c>
      <c r="U309" s="14">
        <v>44.575000000000003</v>
      </c>
      <c r="V309" s="56">
        <v>1.3</v>
      </c>
      <c r="W309" s="15"/>
      <c r="X309" s="15"/>
      <c r="Y309" s="15"/>
    </row>
    <row r="310" spans="1:25" ht="12.75" customHeight="1">
      <c r="A310" s="53" t="s">
        <v>32</v>
      </c>
      <c r="B310" s="54" t="s">
        <v>30</v>
      </c>
      <c r="C310" s="54" t="s">
        <v>42</v>
      </c>
      <c r="D310" s="55">
        <v>44774</v>
      </c>
      <c r="E310" s="14">
        <v>47.5</v>
      </c>
      <c r="F310" s="56">
        <v>4.3</v>
      </c>
      <c r="G310" s="14">
        <v>46.040999999999997</v>
      </c>
      <c r="H310" s="56">
        <v>2.6</v>
      </c>
      <c r="I310" s="14">
        <v>48.908000000000001</v>
      </c>
      <c r="J310" s="56">
        <v>3.4</v>
      </c>
      <c r="K310" s="14">
        <v>38.540999999999997</v>
      </c>
      <c r="L310" s="56">
        <v>3.8</v>
      </c>
      <c r="M310" s="14">
        <v>47.575000000000003</v>
      </c>
      <c r="N310" s="56">
        <v>4.8</v>
      </c>
      <c r="O310" s="14">
        <v>45.168999999999997</v>
      </c>
      <c r="P310" s="56">
        <v>4.7</v>
      </c>
      <c r="Q310" s="14">
        <v>50.32</v>
      </c>
      <c r="R310" s="56">
        <v>6.6</v>
      </c>
      <c r="S310" s="14">
        <v>50.481999999999999</v>
      </c>
      <c r="T310" s="56">
        <v>5.5</v>
      </c>
      <c r="U310" s="14">
        <v>47.018999999999998</v>
      </c>
      <c r="V310" s="56">
        <v>1.6</v>
      </c>
      <c r="W310" s="15"/>
      <c r="X310" s="15"/>
      <c r="Y310" s="15"/>
    </row>
    <row r="311" spans="1:25" ht="12.75" customHeight="1">
      <c r="A311" s="53" t="s">
        <v>32</v>
      </c>
      <c r="B311" s="54" t="s">
        <v>30</v>
      </c>
      <c r="C311" s="54" t="s">
        <v>42</v>
      </c>
      <c r="D311" s="55">
        <v>45505</v>
      </c>
      <c r="E311" s="14">
        <v>47.5</v>
      </c>
      <c r="F311" s="56">
        <v>2.2000000000000002</v>
      </c>
      <c r="G311" s="14">
        <v>49.841999999999999</v>
      </c>
      <c r="H311" s="56">
        <v>2.4</v>
      </c>
      <c r="I311" s="14">
        <v>50</v>
      </c>
      <c r="J311" s="56">
        <v>3.3</v>
      </c>
      <c r="K311" s="14">
        <v>44.445</v>
      </c>
      <c r="L311" s="56">
        <v>5.7</v>
      </c>
      <c r="M311" s="14">
        <v>47.591000000000001</v>
      </c>
      <c r="N311" s="56">
        <v>4.5999999999999996</v>
      </c>
      <c r="O311" s="14">
        <v>46.03</v>
      </c>
      <c r="P311" s="56">
        <v>5.7</v>
      </c>
      <c r="Q311" s="14">
        <v>52.982999999999997</v>
      </c>
      <c r="R311" s="56">
        <v>3.4</v>
      </c>
      <c r="S311" s="14">
        <v>56.037999999999997</v>
      </c>
      <c r="T311" s="56">
        <v>6.2</v>
      </c>
      <c r="U311" s="14">
        <v>49</v>
      </c>
      <c r="V311" s="56">
        <v>1.4</v>
      </c>
      <c r="W311" s="15"/>
      <c r="X311" s="15"/>
      <c r="Y311" s="15"/>
    </row>
    <row r="312" spans="1:25" ht="12.75" customHeight="1">
      <c r="A312" s="53" t="s">
        <v>32</v>
      </c>
      <c r="B312" s="54" t="s">
        <v>30</v>
      </c>
      <c r="C312" s="54" t="s">
        <v>43</v>
      </c>
      <c r="D312" s="55">
        <v>38200</v>
      </c>
      <c r="E312" s="14">
        <v>20</v>
      </c>
      <c r="F312" s="56">
        <v>1</v>
      </c>
      <c r="G312" s="14">
        <v>19.954000000000001</v>
      </c>
      <c r="H312" s="56">
        <v>0.9</v>
      </c>
      <c r="I312" s="14">
        <v>17.59</v>
      </c>
      <c r="J312" s="56">
        <v>1</v>
      </c>
      <c r="K312" s="14">
        <v>18.86</v>
      </c>
      <c r="L312" s="56">
        <v>1.6</v>
      </c>
      <c r="M312" s="14">
        <v>18.75</v>
      </c>
      <c r="N312" s="56">
        <v>1.6</v>
      </c>
      <c r="O312" s="14">
        <v>17.867000000000001</v>
      </c>
      <c r="P312" s="56">
        <v>2.2999999999999998</v>
      </c>
      <c r="Q312" s="14">
        <v>20.5</v>
      </c>
      <c r="R312" s="56">
        <v>2.9</v>
      </c>
      <c r="S312" s="14">
        <v>24.42</v>
      </c>
      <c r="T312" s="56">
        <v>2.6</v>
      </c>
      <c r="U312" s="14">
        <v>19.39</v>
      </c>
      <c r="V312" s="56">
        <v>0.9</v>
      </c>
      <c r="W312" s="15"/>
      <c r="X312" s="15"/>
      <c r="Y312" s="15"/>
    </row>
    <row r="313" spans="1:25" ht="12.75" customHeight="1">
      <c r="A313" s="53" t="s">
        <v>32</v>
      </c>
      <c r="B313" s="54" t="s">
        <v>30</v>
      </c>
      <c r="C313" s="54" t="s">
        <v>43</v>
      </c>
      <c r="D313" s="55">
        <v>38565</v>
      </c>
      <c r="E313" s="14">
        <v>21.05</v>
      </c>
      <c r="F313" s="56">
        <v>1.9</v>
      </c>
      <c r="G313" s="14">
        <v>20.68</v>
      </c>
      <c r="H313" s="56">
        <v>1.2</v>
      </c>
      <c r="I313" s="14">
        <v>18.882000000000001</v>
      </c>
      <c r="J313" s="56">
        <v>1.3</v>
      </c>
      <c r="K313" s="14">
        <v>19.71</v>
      </c>
      <c r="L313" s="56">
        <v>1</v>
      </c>
      <c r="M313" s="14">
        <v>20</v>
      </c>
      <c r="N313" s="56">
        <v>1.1000000000000001</v>
      </c>
      <c r="O313" s="14">
        <v>18.75</v>
      </c>
      <c r="P313" s="56">
        <v>2</v>
      </c>
      <c r="Q313" s="14">
        <v>20</v>
      </c>
      <c r="R313" s="56">
        <v>2.5</v>
      </c>
      <c r="S313" s="14">
        <v>25</v>
      </c>
      <c r="T313" s="56">
        <v>2.4</v>
      </c>
      <c r="U313" s="14">
        <v>20</v>
      </c>
      <c r="V313" s="56">
        <v>0.4</v>
      </c>
      <c r="W313" s="15"/>
      <c r="X313" s="15"/>
      <c r="Y313" s="15"/>
    </row>
    <row r="314" spans="1:25" ht="12.75" customHeight="1">
      <c r="A314" s="53" t="s">
        <v>32</v>
      </c>
      <c r="B314" s="54" t="s">
        <v>30</v>
      </c>
      <c r="C314" s="54" t="s">
        <v>43</v>
      </c>
      <c r="D314" s="55">
        <v>38930</v>
      </c>
      <c r="E314" s="14">
        <v>22.37</v>
      </c>
      <c r="F314" s="56">
        <v>1</v>
      </c>
      <c r="G314" s="14">
        <v>21.452999999999999</v>
      </c>
      <c r="H314" s="56">
        <v>1</v>
      </c>
      <c r="I314" s="14">
        <v>20</v>
      </c>
      <c r="J314" s="56">
        <v>0.3</v>
      </c>
      <c r="K314" s="14">
        <v>20</v>
      </c>
      <c r="L314" s="56">
        <v>1.5</v>
      </c>
      <c r="M314" s="14">
        <v>21.05</v>
      </c>
      <c r="N314" s="56">
        <v>1.5</v>
      </c>
      <c r="O314" s="14">
        <v>19.157</v>
      </c>
      <c r="P314" s="56">
        <v>2.1</v>
      </c>
      <c r="Q314" s="14">
        <v>21.45</v>
      </c>
      <c r="R314" s="56">
        <v>2.8</v>
      </c>
      <c r="S314" s="14">
        <v>26.32</v>
      </c>
      <c r="T314" s="56">
        <v>2.1</v>
      </c>
      <c r="U314" s="14">
        <v>21.25</v>
      </c>
      <c r="V314" s="56">
        <v>0.5</v>
      </c>
      <c r="W314" s="15"/>
      <c r="X314" s="15"/>
      <c r="Y314" s="15"/>
    </row>
    <row r="315" spans="1:25" ht="12.75" customHeight="1">
      <c r="A315" s="53" t="s">
        <v>32</v>
      </c>
      <c r="B315" s="54" t="s">
        <v>30</v>
      </c>
      <c r="C315" s="54" t="s">
        <v>43</v>
      </c>
      <c r="D315" s="55">
        <v>39295</v>
      </c>
      <c r="E315" s="14">
        <v>22.63</v>
      </c>
      <c r="F315" s="56">
        <v>1.4</v>
      </c>
      <c r="G315" s="14">
        <v>22.483000000000001</v>
      </c>
      <c r="H315" s="56">
        <v>1.6</v>
      </c>
      <c r="I315" s="14">
        <v>21.05</v>
      </c>
      <c r="J315" s="56">
        <v>1</v>
      </c>
      <c r="K315" s="14">
        <v>21.465</v>
      </c>
      <c r="L315" s="56">
        <v>1.5</v>
      </c>
      <c r="M315" s="14">
        <v>22.97</v>
      </c>
      <c r="N315" s="56">
        <v>1.5</v>
      </c>
      <c r="O315" s="14">
        <v>19.774999999999999</v>
      </c>
      <c r="P315" s="56">
        <v>1.5</v>
      </c>
      <c r="Q315" s="14">
        <v>23.600999999999999</v>
      </c>
      <c r="R315" s="56">
        <v>4.8</v>
      </c>
      <c r="S315" s="14">
        <v>30.382999999999999</v>
      </c>
      <c r="T315" s="56">
        <v>1.3</v>
      </c>
      <c r="U315" s="14">
        <v>22.37</v>
      </c>
      <c r="V315" s="56">
        <v>0.4</v>
      </c>
      <c r="W315" s="15"/>
      <c r="X315" s="15"/>
      <c r="Y315" s="15"/>
    </row>
    <row r="316" spans="1:25" ht="12.75" customHeight="1">
      <c r="A316" s="53" t="s">
        <v>32</v>
      </c>
      <c r="B316" s="54" t="s">
        <v>30</v>
      </c>
      <c r="C316" s="54" t="s">
        <v>43</v>
      </c>
      <c r="D316" s="55">
        <v>39661</v>
      </c>
      <c r="E316" s="14">
        <v>24.733000000000001</v>
      </c>
      <c r="F316" s="56">
        <v>1</v>
      </c>
      <c r="G316" s="14">
        <v>23.373999999999999</v>
      </c>
      <c r="H316" s="56">
        <v>1.4</v>
      </c>
      <c r="I316" s="14">
        <v>22.5</v>
      </c>
      <c r="J316" s="56">
        <v>1.3</v>
      </c>
      <c r="K316" s="14">
        <v>21.49</v>
      </c>
      <c r="L316" s="56">
        <v>2.2000000000000002</v>
      </c>
      <c r="M316" s="14">
        <v>25</v>
      </c>
      <c r="N316" s="56">
        <v>1.9</v>
      </c>
      <c r="O316" s="14">
        <v>21.05</v>
      </c>
      <c r="P316" s="56">
        <v>2.2999999999999998</v>
      </c>
      <c r="Q316" s="14">
        <v>24.436</v>
      </c>
      <c r="R316" s="56">
        <v>3.1</v>
      </c>
      <c r="S316" s="14">
        <v>30.260999999999999</v>
      </c>
      <c r="T316" s="56">
        <v>1.9</v>
      </c>
      <c r="U316" s="14">
        <v>23.721</v>
      </c>
      <c r="V316" s="56">
        <v>0.5</v>
      </c>
      <c r="W316" s="15"/>
      <c r="X316" s="15"/>
      <c r="Y316" s="15"/>
    </row>
    <row r="317" spans="1:25" ht="12.75" customHeight="1">
      <c r="A317" s="53" t="s">
        <v>32</v>
      </c>
      <c r="B317" s="54" t="s">
        <v>30</v>
      </c>
      <c r="C317" s="54" t="s">
        <v>43</v>
      </c>
      <c r="D317" s="55">
        <v>40026</v>
      </c>
      <c r="E317" s="14">
        <v>25</v>
      </c>
      <c r="F317" s="56">
        <v>0.8</v>
      </c>
      <c r="G317" s="14">
        <v>24.347999999999999</v>
      </c>
      <c r="H317" s="56">
        <v>1.4</v>
      </c>
      <c r="I317" s="14">
        <v>23.68</v>
      </c>
      <c r="J317" s="56">
        <v>2</v>
      </c>
      <c r="K317" s="14">
        <v>23.495999999999999</v>
      </c>
      <c r="L317" s="56">
        <v>2.2000000000000002</v>
      </c>
      <c r="M317" s="14">
        <v>25.710999999999999</v>
      </c>
      <c r="N317" s="56">
        <v>1.4</v>
      </c>
      <c r="O317" s="14">
        <v>22.428999999999998</v>
      </c>
      <c r="P317" s="56">
        <v>1.7</v>
      </c>
      <c r="Q317" s="14">
        <v>26.32</v>
      </c>
      <c r="R317" s="56">
        <v>3.3</v>
      </c>
      <c r="S317" s="14">
        <v>32.311999999999998</v>
      </c>
      <c r="T317" s="56">
        <v>2.8</v>
      </c>
      <c r="U317" s="14">
        <v>24.751999999999999</v>
      </c>
      <c r="V317" s="56">
        <v>0.7</v>
      </c>
      <c r="W317" s="15"/>
      <c r="X317" s="15"/>
      <c r="Y317" s="15"/>
    </row>
    <row r="318" spans="1:25" ht="12.75" customHeight="1">
      <c r="A318" s="53" t="s">
        <v>32</v>
      </c>
      <c r="B318" s="54" t="s">
        <v>30</v>
      </c>
      <c r="C318" s="54" t="s">
        <v>43</v>
      </c>
      <c r="D318" s="55">
        <v>40391</v>
      </c>
      <c r="E318" s="14">
        <v>26.036999999999999</v>
      </c>
      <c r="F318" s="56">
        <v>1.2</v>
      </c>
      <c r="G318" s="14">
        <v>25.077999999999999</v>
      </c>
      <c r="H318" s="56">
        <v>1.2</v>
      </c>
      <c r="I318" s="14">
        <v>24.63</v>
      </c>
      <c r="J318" s="56">
        <v>1</v>
      </c>
      <c r="K318" s="14">
        <v>24.327999999999999</v>
      </c>
      <c r="L318" s="56">
        <v>1.4</v>
      </c>
      <c r="M318" s="14">
        <v>28.57</v>
      </c>
      <c r="N318" s="56">
        <v>2.2999999999999998</v>
      </c>
      <c r="O318" s="14">
        <v>22.824999999999999</v>
      </c>
      <c r="P318" s="56">
        <v>1.8</v>
      </c>
      <c r="Q318" s="14">
        <v>26.32</v>
      </c>
      <c r="R318" s="56">
        <v>2.9</v>
      </c>
      <c r="S318" s="14">
        <v>31.869</v>
      </c>
      <c r="T318" s="56">
        <v>2.4</v>
      </c>
      <c r="U318" s="14">
        <v>25.68</v>
      </c>
      <c r="V318" s="56">
        <v>0.9</v>
      </c>
      <c r="W318" s="15"/>
      <c r="X318" s="15"/>
      <c r="Y318" s="15"/>
    </row>
    <row r="319" spans="1:25" ht="12.75" customHeight="1">
      <c r="A319" s="53" t="s">
        <v>32</v>
      </c>
      <c r="B319" s="54" t="s">
        <v>30</v>
      </c>
      <c r="C319" s="54" t="s">
        <v>43</v>
      </c>
      <c r="D319" s="55">
        <v>40756</v>
      </c>
      <c r="E319" s="14">
        <v>26.93</v>
      </c>
      <c r="F319" s="56">
        <v>1.5</v>
      </c>
      <c r="G319" s="14">
        <v>25.887</v>
      </c>
      <c r="H319" s="56">
        <v>1.3</v>
      </c>
      <c r="I319" s="14">
        <v>26.155999999999999</v>
      </c>
      <c r="J319" s="56">
        <v>1.4</v>
      </c>
      <c r="K319" s="14">
        <v>25</v>
      </c>
      <c r="L319" s="56">
        <v>1.1000000000000001</v>
      </c>
      <c r="M319" s="14">
        <v>28.95</v>
      </c>
      <c r="N319" s="56">
        <v>1.8</v>
      </c>
      <c r="O319" s="14">
        <v>24.373000000000001</v>
      </c>
      <c r="P319" s="56">
        <v>1.8</v>
      </c>
      <c r="Q319" s="14">
        <v>27.001000000000001</v>
      </c>
      <c r="R319" s="56">
        <v>3.1</v>
      </c>
      <c r="S319" s="14">
        <v>32.89</v>
      </c>
      <c r="T319" s="56">
        <v>1.9</v>
      </c>
      <c r="U319" s="14">
        <v>26.32</v>
      </c>
      <c r="V319" s="56">
        <v>0.5</v>
      </c>
      <c r="W319" s="15"/>
      <c r="X319" s="15"/>
      <c r="Y319" s="15"/>
    </row>
    <row r="320" spans="1:25" ht="12.75" customHeight="1">
      <c r="A320" s="53" t="s">
        <v>32</v>
      </c>
      <c r="B320" s="54" t="s">
        <v>30</v>
      </c>
      <c r="C320" s="54" t="s">
        <v>43</v>
      </c>
      <c r="D320" s="55">
        <v>41122</v>
      </c>
      <c r="E320" s="14">
        <v>28</v>
      </c>
      <c r="F320" s="56">
        <v>1.5</v>
      </c>
      <c r="G320" s="14">
        <v>27.363</v>
      </c>
      <c r="H320" s="56">
        <v>1.4</v>
      </c>
      <c r="I320" s="14">
        <v>26.32</v>
      </c>
      <c r="J320" s="56">
        <v>1</v>
      </c>
      <c r="K320" s="14">
        <v>26.32</v>
      </c>
      <c r="L320" s="56">
        <v>1.3</v>
      </c>
      <c r="M320" s="14">
        <v>30.917000000000002</v>
      </c>
      <c r="N320" s="56">
        <v>1.3</v>
      </c>
      <c r="O320" s="14">
        <v>25.84</v>
      </c>
      <c r="P320" s="56">
        <v>1.9</v>
      </c>
      <c r="Q320" s="14">
        <v>29.05</v>
      </c>
      <c r="R320" s="56">
        <v>3.2</v>
      </c>
      <c r="S320" s="14">
        <v>35.119</v>
      </c>
      <c r="T320" s="56">
        <v>3</v>
      </c>
      <c r="U320" s="14">
        <v>27.756</v>
      </c>
      <c r="V320" s="56">
        <v>0.4</v>
      </c>
      <c r="W320" s="15"/>
      <c r="X320" s="15"/>
      <c r="Y320" s="15"/>
    </row>
    <row r="321" spans="1:25" ht="12.75" customHeight="1">
      <c r="A321" s="53" t="s">
        <v>32</v>
      </c>
      <c r="B321" s="54" t="s">
        <v>30</v>
      </c>
      <c r="C321" s="54" t="s">
        <v>43</v>
      </c>
      <c r="D321" s="55">
        <v>41487</v>
      </c>
      <c r="E321" s="14">
        <v>28.75</v>
      </c>
      <c r="F321" s="56">
        <v>1.5</v>
      </c>
      <c r="G321" s="14">
        <v>27.327999999999999</v>
      </c>
      <c r="H321" s="56">
        <v>1.4</v>
      </c>
      <c r="I321" s="14">
        <v>26.32</v>
      </c>
      <c r="J321" s="56">
        <v>1.4</v>
      </c>
      <c r="K321" s="14">
        <v>26.98</v>
      </c>
      <c r="L321" s="56">
        <v>1.2</v>
      </c>
      <c r="M321" s="14">
        <v>30.763000000000002</v>
      </c>
      <c r="N321" s="56">
        <v>1.7</v>
      </c>
      <c r="O321" s="14">
        <v>25.276</v>
      </c>
      <c r="P321" s="56">
        <v>1.3</v>
      </c>
      <c r="Q321" s="14">
        <v>30</v>
      </c>
      <c r="R321" s="56">
        <v>2.2999999999999998</v>
      </c>
      <c r="S321" s="14">
        <v>37.5</v>
      </c>
      <c r="T321" s="56">
        <v>3.4</v>
      </c>
      <c r="U321" s="14">
        <v>28</v>
      </c>
      <c r="V321" s="56">
        <v>0.8</v>
      </c>
      <c r="W321" s="15"/>
      <c r="X321" s="15"/>
      <c r="Y321" s="15"/>
    </row>
    <row r="322" spans="1:25" ht="12.75" customHeight="1">
      <c r="A322" s="53" t="s">
        <v>32</v>
      </c>
      <c r="B322" s="54" t="s">
        <v>30</v>
      </c>
      <c r="C322" s="54" t="s">
        <v>43</v>
      </c>
      <c r="D322" s="55">
        <v>41852</v>
      </c>
      <c r="E322" s="14">
        <v>31.25</v>
      </c>
      <c r="F322" s="56">
        <v>1.7</v>
      </c>
      <c r="G322" s="14">
        <v>30</v>
      </c>
      <c r="H322" s="56">
        <v>1.5</v>
      </c>
      <c r="I322" s="14">
        <v>28.95</v>
      </c>
      <c r="J322" s="56">
        <v>1.9</v>
      </c>
      <c r="K322" s="14">
        <v>27.959</v>
      </c>
      <c r="L322" s="56">
        <v>1</v>
      </c>
      <c r="M322" s="14">
        <v>33.82</v>
      </c>
      <c r="N322" s="56">
        <v>2.7</v>
      </c>
      <c r="O322" s="14">
        <v>26.123000000000001</v>
      </c>
      <c r="P322" s="56">
        <v>2.2999999999999998</v>
      </c>
      <c r="Q322" s="14">
        <v>33.658999999999999</v>
      </c>
      <c r="R322" s="56">
        <v>3.6</v>
      </c>
      <c r="S322" s="14">
        <v>40</v>
      </c>
      <c r="T322" s="56">
        <v>2.9</v>
      </c>
      <c r="U322" s="14">
        <v>30.356999999999999</v>
      </c>
      <c r="V322" s="56">
        <v>0.9</v>
      </c>
      <c r="W322" s="15"/>
      <c r="X322" s="15"/>
      <c r="Y322" s="15"/>
    </row>
    <row r="323" spans="1:25" ht="12.75" customHeight="1">
      <c r="A323" s="53" t="s">
        <v>32</v>
      </c>
      <c r="B323" s="54" t="s">
        <v>30</v>
      </c>
      <c r="C323" s="54" t="s">
        <v>43</v>
      </c>
      <c r="D323" s="55">
        <v>42583</v>
      </c>
      <c r="E323" s="14">
        <v>31.95</v>
      </c>
      <c r="F323" s="56">
        <v>0.9</v>
      </c>
      <c r="G323" s="14">
        <v>31.08</v>
      </c>
      <c r="H323" s="56">
        <v>1.3</v>
      </c>
      <c r="I323" s="14">
        <v>29.71</v>
      </c>
      <c r="J323" s="56">
        <v>1</v>
      </c>
      <c r="K323" s="14">
        <v>30.26</v>
      </c>
      <c r="L323" s="56">
        <v>1.9</v>
      </c>
      <c r="M323" s="14">
        <v>33.643999999999998</v>
      </c>
      <c r="N323" s="56">
        <v>1.9</v>
      </c>
      <c r="O323" s="14">
        <v>28.21</v>
      </c>
      <c r="P323" s="56">
        <v>2.8</v>
      </c>
      <c r="Q323" s="14">
        <v>32.89</v>
      </c>
      <c r="R323" s="56">
        <v>2.7</v>
      </c>
      <c r="S323" s="14">
        <v>39.576000000000001</v>
      </c>
      <c r="T323" s="56">
        <v>3.6</v>
      </c>
      <c r="U323" s="14">
        <v>31.25</v>
      </c>
      <c r="V323" s="56">
        <v>0.2</v>
      </c>
      <c r="W323" s="15"/>
      <c r="X323" s="15"/>
      <c r="Y323" s="15"/>
    </row>
    <row r="324" spans="1:25" ht="12.75" customHeight="1">
      <c r="A324" s="53" t="s">
        <v>32</v>
      </c>
      <c r="B324" s="54" t="s">
        <v>30</v>
      </c>
      <c r="C324" s="54" t="s">
        <v>43</v>
      </c>
      <c r="D324" s="55">
        <v>43313</v>
      </c>
      <c r="E324" s="14">
        <v>35.130000000000003</v>
      </c>
      <c r="F324" s="56">
        <v>1.5</v>
      </c>
      <c r="G324" s="14">
        <v>33.042000000000002</v>
      </c>
      <c r="H324" s="56">
        <v>1.7</v>
      </c>
      <c r="I324" s="14">
        <v>31.899000000000001</v>
      </c>
      <c r="J324" s="56">
        <v>1.1000000000000001</v>
      </c>
      <c r="K324" s="14">
        <v>31.58</v>
      </c>
      <c r="L324" s="56">
        <v>2.1</v>
      </c>
      <c r="M324" s="14">
        <v>36.603000000000002</v>
      </c>
      <c r="N324" s="56">
        <v>1.8</v>
      </c>
      <c r="O324" s="14">
        <v>30.277000000000001</v>
      </c>
      <c r="P324" s="56">
        <v>2.2999999999999998</v>
      </c>
      <c r="Q324" s="14">
        <v>33.448999999999998</v>
      </c>
      <c r="R324" s="56">
        <v>2.2999999999999998</v>
      </c>
      <c r="S324" s="14">
        <v>42.24</v>
      </c>
      <c r="T324" s="56">
        <v>2.5</v>
      </c>
      <c r="U324" s="14">
        <v>33.777000000000001</v>
      </c>
      <c r="V324" s="56">
        <v>0.7</v>
      </c>
      <c r="W324" s="15"/>
      <c r="X324" s="15"/>
      <c r="Y324" s="15"/>
    </row>
    <row r="325" spans="1:25" ht="12.75" customHeight="1">
      <c r="A325" s="53" t="s">
        <v>32</v>
      </c>
      <c r="B325" s="54" t="s">
        <v>30</v>
      </c>
      <c r="C325" s="54" t="s">
        <v>43</v>
      </c>
      <c r="D325" s="55">
        <v>44044</v>
      </c>
      <c r="E325" s="14">
        <v>38.097999999999999</v>
      </c>
      <c r="F325" s="56">
        <v>1.3</v>
      </c>
      <c r="G325" s="14">
        <v>39.322000000000003</v>
      </c>
      <c r="H325" s="56">
        <v>1.4</v>
      </c>
      <c r="I325" s="14">
        <v>34.911000000000001</v>
      </c>
      <c r="J325" s="56">
        <v>2.2999999999999998</v>
      </c>
      <c r="K325" s="14">
        <v>33.86</v>
      </c>
      <c r="L325" s="56">
        <v>1.4</v>
      </c>
      <c r="M325" s="14">
        <v>40.518000000000001</v>
      </c>
      <c r="N325" s="56">
        <v>1.9</v>
      </c>
      <c r="O325" s="14">
        <v>34.21</v>
      </c>
      <c r="P325" s="56">
        <v>4.4000000000000004</v>
      </c>
      <c r="Q325" s="14">
        <v>35.530999999999999</v>
      </c>
      <c r="R325" s="56">
        <v>3.6</v>
      </c>
      <c r="S325" s="14">
        <v>46.76</v>
      </c>
      <c r="T325" s="56">
        <v>2.7</v>
      </c>
      <c r="U325" s="14">
        <v>37.840000000000003</v>
      </c>
      <c r="V325" s="56">
        <v>0.6</v>
      </c>
      <c r="W325" s="15"/>
      <c r="X325" s="15"/>
      <c r="Y325" s="15"/>
    </row>
    <row r="326" spans="1:25" ht="12.75" customHeight="1">
      <c r="A326" s="53" t="s">
        <v>32</v>
      </c>
      <c r="B326" s="54" t="s">
        <v>30</v>
      </c>
      <c r="C326" s="54" t="s">
        <v>43</v>
      </c>
      <c r="D326" s="55">
        <v>44774</v>
      </c>
      <c r="E326" s="14">
        <v>41.247</v>
      </c>
      <c r="F326" s="56">
        <v>1.5</v>
      </c>
      <c r="G326" s="14">
        <v>40.475999999999999</v>
      </c>
      <c r="H326" s="56">
        <v>1</v>
      </c>
      <c r="I326" s="14">
        <v>38.86</v>
      </c>
      <c r="J326" s="56">
        <v>1.3</v>
      </c>
      <c r="K326" s="14">
        <v>37</v>
      </c>
      <c r="L326" s="56">
        <v>1.5</v>
      </c>
      <c r="M326" s="14">
        <v>41.493000000000002</v>
      </c>
      <c r="N326" s="56">
        <v>1.8</v>
      </c>
      <c r="O326" s="14">
        <v>35.11</v>
      </c>
      <c r="P326" s="56">
        <v>1.9</v>
      </c>
      <c r="Q326" s="14">
        <v>41.649000000000001</v>
      </c>
      <c r="R326" s="56">
        <v>2.6</v>
      </c>
      <c r="S326" s="14">
        <v>51.24</v>
      </c>
      <c r="T326" s="56">
        <v>1.3</v>
      </c>
      <c r="U326" s="14">
        <v>40</v>
      </c>
      <c r="V326" s="56">
        <v>0.4</v>
      </c>
      <c r="W326" s="15"/>
      <c r="X326" s="15"/>
      <c r="Y326" s="15"/>
    </row>
    <row r="327" spans="1:25" ht="12.75" customHeight="1">
      <c r="A327" s="53" t="s">
        <v>32</v>
      </c>
      <c r="B327" s="54" t="s">
        <v>30</v>
      </c>
      <c r="C327" s="54" t="s">
        <v>43</v>
      </c>
      <c r="D327" s="55">
        <v>45505</v>
      </c>
      <c r="E327" s="14">
        <v>43.75</v>
      </c>
      <c r="F327" s="56">
        <v>1.3</v>
      </c>
      <c r="G327" s="14">
        <v>45.308</v>
      </c>
      <c r="H327" s="56">
        <v>1.7</v>
      </c>
      <c r="I327" s="14">
        <v>41.67</v>
      </c>
      <c r="J327" s="56">
        <v>1.7</v>
      </c>
      <c r="K327" s="14">
        <v>39.47</v>
      </c>
      <c r="L327" s="56">
        <v>2.2999999999999998</v>
      </c>
      <c r="M327" s="14">
        <v>46.031999999999996</v>
      </c>
      <c r="N327" s="56">
        <v>2.1</v>
      </c>
      <c r="O327" s="14">
        <v>37.78</v>
      </c>
      <c r="P327" s="56">
        <v>3.1</v>
      </c>
      <c r="Q327" s="14">
        <v>43.75</v>
      </c>
      <c r="R327" s="56">
        <v>2.2999999999999998</v>
      </c>
      <c r="S327" s="14">
        <v>50.215000000000003</v>
      </c>
      <c r="T327" s="56">
        <v>3.4</v>
      </c>
      <c r="U327" s="14">
        <v>43.75</v>
      </c>
      <c r="V327" s="56">
        <v>0.9</v>
      </c>
      <c r="W327" s="15"/>
      <c r="X327" s="15"/>
      <c r="Y327" s="15"/>
    </row>
    <row r="328" spans="1:25" ht="12.75" customHeight="1">
      <c r="A328" s="53" t="s">
        <v>32</v>
      </c>
      <c r="B328" s="54" t="s">
        <v>30</v>
      </c>
      <c r="C328" s="54" t="s">
        <v>21</v>
      </c>
      <c r="D328" s="55">
        <v>38200</v>
      </c>
      <c r="E328" s="14">
        <v>21.004000000000001</v>
      </c>
      <c r="F328" s="56">
        <v>1.4</v>
      </c>
      <c r="G328" s="14">
        <v>20.18</v>
      </c>
      <c r="H328" s="56">
        <v>0.9</v>
      </c>
      <c r="I328" s="14">
        <v>18.7</v>
      </c>
      <c r="J328" s="56">
        <v>1</v>
      </c>
      <c r="K328" s="14">
        <v>19.2</v>
      </c>
      <c r="L328" s="56">
        <v>1.3</v>
      </c>
      <c r="M328" s="14">
        <v>19.739999999999998</v>
      </c>
      <c r="N328" s="56">
        <v>1.2</v>
      </c>
      <c r="O328" s="14">
        <v>18.760000000000002</v>
      </c>
      <c r="P328" s="56">
        <v>1.8</v>
      </c>
      <c r="Q328" s="14">
        <v>21.05</v>
      </c>
      <c r="R328" s="56">
        <v>2.9</v>
      </c>
      <c r="S328" s="14">
        <v>24.95</v>
      </c>
      <c r="T328" s="56">
        <v>2.4</v>
      </c>
      <c r="U328" s="14">
        <v>20</v>
      </c>
      <c r="V328" s="56">
        <v>0.2</v>
      </c>
      <c r="W328" s="15"/>
      <c r="X328" s="15"/>
      <c r="Y328" s="15"/>
    </row>
    <row r="329" spans="1:25" ht="12.75" customHeight="1">
      <c r="A329" s="53" t="s">
        <v>32</v>
      </c>
      <c r="B329" s="54" t="s">
        <v>30</v>
      </c>
      <c r="C329" s="54" t="s">
        <v>21</v>
      </c>
      <c r="D329" s="55">
        <v>38565</v>
      </c>
      <c r="E329" s="14">
        <v>21.56</v>
      </c>
      <c r="F329" s="56">
        <v>1.5</v>
      </c>
      <c r="G329" s="14">
        <v>21.15</v>
      </c>
      <c r="H329" s="56">
        <v>0.7</v>
      </c>
      <c r="I329" s="14">
        <v>20</v>
      </c>
      <c r="J329" s="56">
        <v>0.6</v>
      </c>
      <c r="K329" s="14">
        <v>20</v>
      </c>
      <c r="L329" s="56">
        <v>1</v>
      </c>
      <c r="M329" s="14">
        <v>20.91</v>
      </c>
      <c r="N329" s="56">
        <v>1.4</v>
      </c>
      <c r="O329" s="14">
        <v>19.582000000000001</v>
      </c>
      <c r="P329" s="56">
        <v>1.6</v>
      </c>
      <c r="Q329" s="14">
        <v>20.83</v>
      </c>
      <c r="R329" s="56">
        <v>2.9</v>
      </c>
      <c r="S329" s="14">
        <v>25.05</v>
      </c>
      <c r="T329" s="56">
        <v>1.8</v>
      </c>
      <c r="U329" s="14">
        <v>20.95</v>
      </c>
      <c r="V329" s="56">
        <v>0.5</v>
      </c>
      <c r="W329" s="15"/>
      <c r="X329" s="15"/>
      <c r="Y329" s="15"/>
    </row>
    <row r="330" spans="1:25" ht="12.75" customHeight="1">
      <c r="A330" s="53" t="s">
        <v>32</v>
      </c>
      <c r="B330" s="54" t="s">
        <v>30</v>
      </c>
      <c r="C330" s="54" t="s">
        <v>21</v>
      </c>
      <c r="D330" s="55">
        <v>38930</v>
      </c>
      <c r="E330" s="14">
        <v>22.564</v>
      </c>
      <c r="F330" s="56">
        <v>0.7</v>
      </c>
      <c r="G330" s="14">
        <v>21.873999999999999</v>
      </c>
      <c r="H330" s="56">
        <v>1</v>
      </c>
      <c r="I330" s="14">
        <v>20.727</v>
      </c>
      <c r="J330" s="56">
        <v>1</v>
      </c>
      <c r="K330" s="14">
        <v>21.05</v>
      </c>
      <c r="L330" s="56">
        <v>1.4</v>
      </c>
      <c r="M330" s="14">
        <v>21.672000000000001</v>
      </c>
      <c r="N330" s="56">
        <v>1.4</v>
      </c>
      <c r="O330" s="14">
        <v>20.157</v>
      </c>
      <c r="P330" s="56">
        <v>2.4</v>
      </c>
      <c r="Q330" s="14">
        <v>21.62</v>
      </c>
      <c r="R330" s="56">
        <v>2.6</v>
      </c>
      <c r="S330" s="14">
        <v>26.977</v>
      </c>
      <c r="T330" s="56">
        <v>1.5</v>
      </c>
      <c r="U330" s="14">
        <v>21.82</v>
      </c>
      <c r="V330" s="56">
        <v>0.5</v>
      </c>
      <c r="W330" s="15"/>
      <c r="X330" s="15"/>
      <c r="Y330" s="15"/>
    </row>
    <row r="331" spans="1:25" ht="12.75" customHeight="1">
      <c r="A331" s="53" t="s">
        <v>32</v>
      </c>
      <c r="B331" s="54" t="s">
        <v>30</v>
      </c>
      <c r="C331" s="54" t="s">
        <v>21</v>
      </c>
      <c r="D331" s="55">
        <v>39295</v>
      </c>
      <c r="E331" s="14">
        <v>23.68</v>
      </c>
      <c r="F331" s="56">
        <v>1.2</v>
      </c>
      <c r="G331" s="14">
        <v>22.81</v>
      </c>
      <c r="H331" s="56">
        <v>1.2</v>
      </c>
      <c r="I331" s="14">
        <v>22.056999999999999</v>
      </c>
      <c r="J331" s="56">
        <v>0.9</v>
      </c>
      <c r="K331" s="14">
        <v>22.22</v>
      </c>
      <c r="L331" s="56">
        <v>1</v>
      </c>
      <c r="M331" s="14">
        <v>23.547000000000001</v>
      </c>
      <c r="N331" s="56">
        <v>1.4</v>
      </c>
      <c r="O331" s="14">
        <v>20.27</v>
      </c>
      <c r="P331" s="56">
        <v>1.4</v>
      </c>
      <c r="Q331" s="14">
        <v>24.109000000000002</v>
      </c>
      <c r="R331" s="56">
        <v>3.8</v>
      </c>
      <c r="S331" s="14">
        <v>30.74</v>
      </c>
      <c r="T331" s="56">
        <v>1.5</v>
      </c>
      <c r="U331" s="14">
        <v>22.91</v>
      </c>
      <c r="V331" s="56">
        <v>0.5</v>
      </c>
      <c r="W331" s="15"/>
      <c r="X331" s="15"/>
      <c r="Y331" s="15"/>
    </row>
    <row r="332" spans="1:25" ht="12.75" customHeight="1">
      <c r="A332" s="53" t="s">
        <v>32</v>
      </c>
      <c r="B332" s="54" t="s">
        <v>30</v>
      </c>
      <c r="C332" s="54" t="s">
        <v>21</v>
      </c>
      <c r="D332" s="55">
        <v>39661</v>
      </c>
      <c r="E332" s="14">
        <v>25</v>
      </c>
      <c r="F332" s="56">
        <v>0.6</v>
      </c>
      <c r="G332" s="14">
        <v>23.79</v>
      </c>
      <c r="H332" s="56">
        <v>1.3</v>
      </c>
      <c r="I332" s="14">
        <v>23.68</v>
      </c>
      <c r="J332" s="56">
        <v>1.1000000000000001</v>
      </c>
      <c r="K332" s="14">
        <v>22.369</v>
      </c>
      <c r="L332" s="56">
        <v>1.6</v>
      </c>
      <c r="M332" s="14">
        <v>25.26</v>
      </c>
      <c r="N332" s="56">
        <v>1.2</v>
      </c>
      <c r="O332" s="14">
        <v>21.87</v>
      </c>
      <c r="P332" s="56">
        <v>1.9</v>
      </c>
      <c r="Q332" s="14">
        <v>25</v>
      </c>
      <c r="R332" s="56">
        <v>3</v>
      </c>
      <c r="S332" s="14">
        <v>30.712</v>
      </c>
      <c r="T332" s="56">
        <v>2.1</v>
      </c>
      <c r="U332" s="14">
        <v>24.29</v>
      </c>
      <c r="V332" s="56">
        <v>0.7</v>
      </c>
      <c r="W332" s="15"/>
      <c r="X332" s="15"/>
      <c r="Y332" s="15"/>
    </row>
    <row r="333" spans="1:25" ht="12.75" customHeight="1">
      <c r="A333" s="53" t="s">
        <v>32</v>
      </c>
      <c r="B333" s="54" t="s">
        <v>30</v>
      </c>
      <c r="C333" s="54" t="s">
        <v>21</v>
      </c>
      <c r="D333" s="55">
        <v>40026</v>
      </c>
      <c r="E333" s="14">
        <v>25.684999999999999</v>
      </c>
      <c r="F333" s="56">
        <v>1.3</v>
      </c>
      <c r="G333" s="14">
        <v>25</v>
      </c>
      <c r="H333" s="56">
        <v>0.7</v>
      </c>
      <c r="I333" s="14">
        <v>24.86</v>
      </c>
      <c r="J333" s="56">
        <v>1.2</v>
      </c>
      <c r="K333" s="14">
        <v>24.359000000000002</v>
      </c>
      <c r="L333" s="56">
        <v>1.4</v>
      </c>
      <c r="M333" s="14">
        <v>26.32</v>
      </c>
      <c r="N333" s="56">
        <v>1.7</v>
      </c>
      <c r="O333" s="14">
        <v>23.818000000000001</v>
      </c>
      <c r="P333" s="56">
        <v>2.5</v>
      </c>
      <c r="Q333" s="14">
        <v>27.4</v>
      </c>
      <c r="R333" s="56">
        <v>4.4000000000000004</v>
      </c>
      <c r="S333" s="14">
        <v>32.5</v>
      </c>
      <c r="T333" s="56">
        <v>2.5</v>
      </c>
      <c r="U333" s="14">
        <v>25</v>
      </c>
      <c r="V333" s="56">
        <v>0.3</v>
      </c>
      <c r="W333" s="15"/>
      <c r="X333" s="15"/>
      <c r="Y333" s="15"/>
    </row>
    <row r="334" spans="1:25" ht="12.75" customHeight="1">
      <c r="A334" s="53" t="s">
        <v>32</v>
      </c>
      <c r="B334" s="54" t="s">
        <v>30</v>
      </c>
      <c r="C334" s="54" t="s">
        <v>21</v>
      </c>
      <c r="D334" s="55">
        <v>40391</v>
      </c>
      <c r="E334" s="14">
        <v>26.6</v>
      </c>
      <c r="F334" s="56">
        <v>1.2</v>
      </c>
      <c r="G334" s="14">
        <v>25.68</v>
      </c>
      <c r="H334" s="56">
        <v>1.3</v>
      </c>
      <c r="I334" s="14">
        <v>25</v>
      </c>
      <c r="J334" s="56">
        <v>0.8</v>
      </c>
      <c r="K334" s="14">
        <v>24.806000000000001</v>
      </c>
      <c r="L334" s="56">
        <v>1</v>
      </c>
      <c r="M334" s="14">
        <v>28.95</v>
      </c>
      <c r="N334" s="56">
        <v>1.9</v>
      </c>
      <c r="O334" s="14">
        <v>24.03</v>
      </c>
      <c r="P334" s="56">
        <v>1.8</v>
      </c>
      <c r="Q334" s="14">
        <v>26.803000000000001</v>
      </c>
      <c r="R334" s="56">
        <v>3.8</v>
      </c>
      <c r="S334" s="14">
        <v>32.22</v>
      </c>
      <c r="T334" s="56">
        <v>1.3</v>
      </c>
      <c r="U334" s="14">
        <v>26.32</v>
      </c>
      <c r="V334" s="56">
        <v>0.2</v>
      </c>
      <c r="W334" s="15"/>
      <c r="X334" s="15"/>
      <c r="Y334" s="15"/>
    </row>
    <row r="335" spans="1:25" ht="12.75" customHeight="1">
      <c r="A335" s="53" t="s">
        <v>32</v>
      </c>
      <c r="B335" s="54" t="s">
        <v>30</v>
      </c>
      <c r="C335" s="54" t="s">
        <v>21</v>
      </c>
      <c r="D335" s="55">
        <v>40756</v>
      </c>
      <c r="E335" s="14">
        <v>27.844999999999999</v>
      </c>
      <c r="F335" s="56">
        <v>1.3</v>
      </c>
      <c r="G335" s="14">
        <v>26.32</v>
      </c>
      <c r="H335" s="56">
        <v>0.9</v>
      </c>
      <c r="I335" s="14">
        <v>26.635000000000002</v>
      </c>
      <c r="J335" s="56">
        <v>1.1000000000000001</v>
      </c>
      <c r="K335" s="14">
        <v>25.646999999999998</v>
      </c>
      <c r="L335" s="56">
        <v>1.3</v>
      </c>
      <c r="M335" s="14">
        <v>29.76</v>
      </c>
      <c r="N335" s="56">
        <v>1.4</v>
      </c>
      <c r="O335" s="14">
        <v>25</v>
      </c>
      <c r="P335" s="56">
        <v>0.8</v>
      </c>
      <c r="Q335" s="14">
        <v>27.63</v>
      </c>
      <c r="R335" s="56">
        <v>3.4</v>
      </c>
      <c r="S335" s="14">
        <v>32.89</v>
      </c>
      <c r="T335" s="56">
        <v>1.8</v>
      </c>
      <c r="U335" s="14">
        <v>27.4</v>
      </c>
      <c r="V335" s="56">
        <v>0.7</v>
      </c>
      <c r="W335" s="15"/>
      <c r="X335" s="15"/>
      <c r="Y335" s="15"/>
    </row>
    <row r="336" spans="1:25" ht="12.75" customHeight="1">
      <c r="A336" s="53" t="s">
        <v>32</v>
      </c>
      <c r="B336" s="54" t="s">
        <v>30</v>
      </c>
      <c r="C336" s="54" t="s">
        <v>21</v>
      </c>
      <c r="D336" s="55">
        <v>41122</v>
      </c>
      <c r="E336" s="14">
        <v>28.95</v>
      </c>
      <c r="F336" s="56">
        <v>1.1000000000000001</v>
      </c>
      <c r="G336" s="14">
        <v>27.5</v>
      </c>
      <c r="H336" s="56">
        <v>0.9</v>
      </c>
      <c r="I336" s="14">
        <v>27.6</v>
      </c>
      <c r="J336" s="56">
        <v>1.3</v>
      </c>
      <c r="K336" s="14">
        <v>27.027000000000001</v>
      </c>
      <c r="L336" s="56">
        <v>1.2</v>
      </c>
      <c r="M336" s="14">
        <v>31.25</v>
      </c>
      <c r="N336" s="56">
        <v>1.3</v>
      </c>
      <c r="O336" s="14">
        <v>26.399000000000001</v>
      </c>
      <c r="P336" s="56">
        <v>1.7</v>
      </c>
      <c r="Q336" s="14">
        <v>30</v>
      </c>
      <c r="R336" s="56">
        <v>2.2999999999999998</v>
      </c>
      <c r="S336" s="14">
        <v>35.463999999999999</v>
      </c>
      <c r="T336" s="56">
        <v>2.4</v>
      </c>
      <c r="U336" s="14">
        <v>28.57</v>
      </c>
      <c r="V336" s="56">
        <v>0.5</v>
      </c>
      <c r="W336" s="15"/>
      <c r="X336" s="15"/>
      <c r="Y336" s="15"/>
    </row>
    <row r="337" spans="1:25" ht="12.75" customHeight="1">
      <c r="A337" s="53" t="s">
        <v>32</v>
      </c>
      <c r="B337" s="54" t="s">
        <v>30</v>
      </c>
      <c r="C337" s="54" t="s">
        <v>21</v>
      </c>
      <c r="D337" s="55">
        <v>41487</v>
      </c>
      <c r="E337" s="14">
        <v>29.17</v>
      </c>
      <c r="F337" s="56">
        <v>1.3</v>
      </c>
      <c r="G337" s="14">
        <v>27.69</v>
      </c>
      <c r="H337" s="56">
        <v>1.1000000000000001</v>
      </c>
      <c r="I337" s="14">
        <v>27.78</v>
      </c>
      <c r="J337" s="56">
        <v>1.2</v>
      </c>
      <c r="K337" s="14">
        <v>27.63</v>
      </c>
      <c r="L337" s="56">
        <v>1.1000000000000001</v>
      </c>
      <c r="M337" s="14">
        <v>31.25</v>
      </c>
      <c r="N337" s="56">
        <v>1.8</v>
      </c>
      <c r="O337" s="14">
        <v>26.32</v>
      </c>
      <c r="P337" s="56">
        <v>1</v>
      </c>
      <c r="Q337" s="14">
        <v>32.302999999999997</v>
      </c>
      <c r="R337" s="56">
        <v>3.2</v>
      </c>
      <c r="S337" s="14">
        <v>37.354999999999997</v>
      </c>
      <c r="T337" s="56">
        <v>3.5</v>
      </c>
      <c r="U337" s="14">
        <v>28.89</v>
      </c>
      <c r="V337" s="56">
        <v>0.4</v>
      </c>
      <c r="W337" s="15"/>
      <c r="X337" s="15"/>
      <c r="Y337" s="15"/>
    </row>
    <row r="338" spans="1:25" ht="12.75" customHeight="1">
      <c r="A338" s="53" t="s">
        <v>32</v>
      </c>
      <c r="B338" s="54" t="s">
        <v>30</v>
      </c>
      <c r="C338" s="54" t="s">
        <v>21</v>
      </c>
      <c r="D338" s="55">
        <v>41852</v>
      </c>
      <c r="E338" s="14">
        <v>31.591000000000001</v>
      </c>
      <c r="F338" s="56">
        <v>1.4</v>
      </c>
      <c r="G338" s="14">
        <v>30.47</v>
      </c>
      <c r="H338" s="56">
        <v>1</v>
      </c>
      <c r="I338" s="14">
        <v>30</v>
      </c>
      <c r="J338" s="56">
        <v>1.4</v>
      </c>
      <c r="K338" s="14">
        <v>28.75</v>
      </c>
      <c r="L338" s="56">
        <v>1.2</v>
      </c>
      <c r="M338" s="14">
        <v>34.76</v>
      </c>
      <c r="N338" s="56">
        <v>1.8</v>
      </c>
      <c r="O338" s="14">
        <v>27.5</v>
      </c>
      <c r="P338" s="56">
        <v>1.9</v>
      </c>
      <c r="Q338" s="14">
        <v>35</v>
      </c>
      <c r="R338" s="56">
        <v>3.4</v>
      </c>
      <c r="S338" s="14">
        <v>39.168999999999997</v>
      </c>
      <c r="T338" s="56">
        <v>2.1</v>
      </c>
      <c r="U338" s="14">
        <v>31.25</v>
      </c>
      <c r="V338" s="56">
        <v>0.6</v>
      </c>
      <c r="W338" s="15"/>
      <c r="X338" s="15"/>
      <c r="Y338" s="15"/>
    </row>
    <row r="339" spans="1:25" ht="12.75" customHeight="1">
      <c r="A339" s="53" t="s">
        <v>32</v>
      </c>
      <c r="B339" s="54" t="s">
        <v>30</v>
      </c>
      <c r="C339" s="54" t="s">
        <v>21</v>
      </c>
      <c r="D339" s="55">
        <v>42583</v>
      </c>
      <c r="E339" s="14">
        <v>32.5</v>
      </c>
      <c r="F339" s="56">
        <v>1.2</v>
      </c>
      <c r="G339" s="14">
        <v>31.93</v>
      </c>
      <c r="H339" s="56">
        <v>1</v>
      </c>
      <c r="I339" s="14">
        <v>30.19</v>
      </c>
      <c r="J339" s="56">
        <v>0.6</v>
      </c>
      <c r="K339" s="14">
        <v>31.25</v>
      </c>
      <c r="L339" s="56">
        <v>1.6</v>
      </c>
      <c r="M339" s="14">
        <v>33.817999999999998</v>
      </c>
      <c r="N339" s="56">
        <v>1.7</v>
      </c>
      <c r="O339" s="14">
        <v>29.733000000000001</v>
      </c>
      <c r="P339" s="56">
        <v>2.8</v>
      </c>
      <c r="Q339" s="14">
        <v>33.832000000000001</v>
      </c>
      <c r="R339" s="56">
        <v>2.5</v>
      </c>
      <c r="S339" s="14">
        <v>39.65</v>
      </c>
      <c r="T339" s="56">
        <v>2.9</v>
      </c>
      <c r="U339" s="14">
        <v>31.94</v>
      </c>
      <c r="V339" s="56">
        <v>0.4</v>
      </c>
      <c r="W339" s="15"/>
      <c r="X339" s="15"/>
      <c r="Y339" s="15"/>
    </row>
    <row r="340" spans="1:25" ht="12.75" customHeight="1">
      <c r="A340" s="53" t="s">
        <v>32</v>
      </c>
      <c r="B340" s="54" t="s">
        <v>30</v>
      </c>
      <c r="C340" s="54" t="s">
        <v>21</v>
      </c>
      <c r="D340" s="55">
        <v>43313</v>
      </c>
      <c r="E340" s="14">
        <v>35.517000000000003</v>
      </c>
      <c r="F340" s="56">
        <v>1.3</v>
      </c>
      <c r="G340" s="14">
        <v>33.829000000000001</v>
      </c>
      <c r="H340" s="56">
        <v>1.4</v>
      </c>
      <c r="I340" s="14">
        <v>32.679000000000002</v>
      </c>
      <c r="J340" s="56">
        <v>1.4</v>
      </c>
      <c r="K340" s="14">
        <v>32</v>
      </c>
      <c r="L340" s="56">
        <v>2</v>
      </c>
      <c r="M340" s="14">
        <v>36.975000000000001</v>
      </c>
      <c r="N340" s="56">
        <v>1.9</v>
      </c>
      <c r="O340" s="14">
        <v>31.318000000000001</v>
      </c>
      <c r="P340" s="56">
        <v>2</v>
      </c>
      <c r="Q340" s="14">
        <v>35.034999999999997</v>
      </c>
      <c r="R340" s="56">
        <v>2.5</v>
      </c>
      <c r="S340" s="14">
        <v>42.085999999999999</v>
      </c>
      <c r="T340" s="56">
        <v>2.6</v>
      </c>
      <c r="U340" s="14">
        <v>34.44</v>
      </c>
      <c r="V340" s="56">
        <v>0.7</v>
      </c>
      <c r="W340" s="15"/>
      <c r="X340" s="15"/>
      <c r="Y340" s="15"/>
    </row>
    <row r="341" spans="1:25" ht="12.75" customHeight="1">
      <c r="A341" s="53" t="s">
        <v>32</v>
      </c>
      <c r="B341" s="54" t="s">
        <v>30</v>
      </c>
      <c r="C341" s="54" t="s">
        <v>21</v>
      </c>
      <c r="D341" s="55">
        <v>44044</v>
      </c>
      <c r="E341" s="14">
        <v>38.649000000000001</v>
      </c>
      <c r="F341" s="56">
        <v>1.2</v>
      </c>
      <c r="G341" s="14">
        <v>39.47</v>
      </c>
      <c r="H341" s="56">
        <v>1.3</v>
      </c>
      <c r="I341" s="14">
        <v>35.71</v>
      </c>
      <c r="J341" s="56">
        <v>2.2000000000000002</v>
      </c>
      <c r="K341" s="14">
        <v>34.466999999999999</v>
      </c>
      <c r="L341" s="56">
        <v>1.5</v>
      </c>
      <c r="M341" s="14">
        <v>42.084000000000003</v>
      </c>
      <c r="N341" s="56">
        <v>1.9</v>
      </c>
      <c r="O341" s="14">
        <v>35.673999999999999</v>
      </c>
      <c r="P341" s="56">
        <v>3.2</v>
      </c>
      <c r="Q341" s="14">
        <v>38.253999999999998</v>
      </c>
      <c r="R341" s="56">
        <v>2.8</v>
      </c>
      <c r="S341" s="14">
        <v>47.11</v>
      </c>
      <c r="T341" s="56">
        <v>2.1</v>
      </c>
      <c r="U341" s="14">
        <v>38.493000000000002</v>
      </c>
      <c r="V341" s="56">
        <v>0.8</v>
      </c>
      <c r="W341" s="15"/>
      <c r="X341" s="15"/>
      <c r="Y341" s="15"/>
    </row>
    <row r="342" spans="1:25" ht="12.75" customHeight="1">
      <c r="A342" s="53" t="s">
        <v>32</v>
      </c>
      <c r="B342" s="54" t="s">
        <v>30</v>
      </c>
      <c r="C342" s="54" t="s">
        <v>21</v>
      </c>
      <c r="D342" s="55">
        <v>44774</v>
      </c>
      <c r="E342" s="14">
        <v>40.869999999999997</v>
      </c>
      <c r="F342" s="56">
        <v>1.3</v>
      </c>
      <c r="G342" s="14">
        <v>40.747</v>
      </c>
      <c r="H342" s="56">
        <v>1</v>
      </c>
      <c r="I342" s="14">
        <v>39.58</v>
      </c>
      <c r="J342" s="56">
        <v>1</v>
      </c>
      <c r="K342" s="14">
        <v>36.869999999999997</v>
      </c>
      <c r="L342" s="56">
        <v>1.5</v>
      </c>
      <c r="M342" s="14">
        <v>42.11</v>
      </c>
      <c r="N342" s="56">
        <v>2</v>
      </c>
      <c r="O342" s="14">
        <v>36.840000000000003</v>
      </c>
      <c r="P342" s="56">
        <v>2</v>
      </c>
      <c r="Q342" s="14">
        <v>42.441000000000003</v>
      </c>
      <c r="R342" s="56">
        <v>2.7</v>
      </c>
      <c r="S342" s="14">
        <v>50.35</v>
      </c>
      <c r="T342" s="56">
        <v>1.9</v>
      </c>
      <c r="U342" s="14">
        <v>40.479999999999997</v>
      </c>
      <c r="V342" s="56">
        <v>0.5</v>
      </c>
      <c r="W342" s="15"/>
      <c r="X342" s="15"/>
      <c r="Y342" s="15"/>
    </row>
    <row r="343" spans="1:25" ht="12.75" customHeight="1">
      <c r="A343" s="57" t="s">
        <v>32</v>
      </c>
      <c r="B343" s="58" t="s">
        <v>30</v>
      </c>
      <c r="C343" s="58" t="s">
        <v>21</v>
      </c>
      <c r="D343" s="59">
        <v>45505</v>
      </c>
      <c r="E343" s="16">
        <v>43.966000000000001</v>
      </c>
      <c r="F343" s="60">
        <v>1.1000000000000001</v>
      </c>
      <c r="G343" s="16">
        <v>45.677999999999997</v>
      </c>
      <c r="H343" s="60">
        <v>1.6</v>
      </c>
      <c r="I343" s="16">
        <v>42.764000000000003</v>
      </c>
      <c r="J343" s="60">
        <v>1.7</v>
      </c>
      <c r="K343" s="16">
        <v>39.47</v>
      </c>
      <c r="L343" s="60">
        <v>2.1</v>
      </c>
      <c r="M343" s="16">
        <v>45.341000000000001</v>
      </c>
      <c r="N343" s="60">
        <v>1.4</v>
      </c>
      <c r="O343" s="16">
        <v>37.801000000000002</v>
      </c>
      <c r="P343" s="60">
        <v>1.9</v>
      </c>
      <c r="Q343" s="16">
        <v>45.411999999999999</v>
      </c>
      <c r="R343" s="60">
        <v>2.2000000000000002</v>
      </c>
      <c r="S343" s="16">
        <v>52.62</v>
      </c>
      <c r="T343" s="60">
        <v>2.5</v>
      </c>
      <c r="U343" s="16">
        <v>44.121000000000002</v>
      </c>
      <c r="V343" s="60">
        <v>0.7</v>
      </c>
      <c r="W343" s="15"/>
      <c r="X343" s="15"/>
      <c r="Y343" s="15"/>
    </row>
    <row r="344" spans="1:25" ht="12.75" customHeight="1">
      <c r="A344" s="53" t="s">
        <v>32</v>
      </c>
      <c r="B344" s="54" t="s">
        <v>31</v>
      </c>
      <c r="C344" s="54" t="s">
        <v>42</v>
      </c>
      <c r="D344" s="55">
        <v>38200</v>
      </c>
      <c r="E344" s="14">
        <v>18.75</v>
      </c>
      <c r="F344" s="56">
        <v>3.4</v>
      </c>
      <c r="G344" s="14">
        <v>19.440000000000001</v>
      </c>
      <c r="H344" s="56">
        <v>3.7</v>
      </c>
      <c r="I344" s="14">
        <v>18.329999999999998</v>
      </c>
      <c r="J344" s="56">
        <v>6.1</v>
      </c>
      <c r="K344" s="14">
        <v>16.797000000000001</v>
      </c>
      <c r="L344" s="56">
        <v>3.4</v>
      </c>
      <c r="M344" s="14">
        <v>16.751999999999999</v>
      </c>
      <c r="N344" s="56">
        <v>7.6</v>
      </c>
      <c r="O344" s="14">
        <v>18.5</v>
      </c>
      <c r="P344" s="56">
        <v>4.5999999999999996</v>
      </c>
      <c r="Q344" s="14">
        <v>16.218</v>
      </c>
      <c r="R344" s="56">
        <v>31.5</v>
      </c>
      <c r="S344" s="14">
        <v>19.956</v>
      </c>
      <c r="T344" s="56">
        <v>7</v>
      </c>
      <c r="U344" s="14">
        <v>18.625</v>
      </c>
      <c r="V344" s="56">
        <v>1.4</v>
      </c>
      <c r="W344" s="15"/>
      <c r="X344" s="15"/>
      <c r="Y344" s="15"/>
    </row>
    <row r="345" spans="1:25" ht="12.75" customHeight="1">
      <c r="A345" s="53" t="s">
        <v>32</v>
      </c>
      <c r="B345" s="54" t="s">
        <v>31</v>
      </c>
      <c r="C345" s="54" t="s">
        <v>42</v>
      </c>
      <c r="D345" s="55">
        <v>38565</v>
      </c>
      <c r="E345" s="14">
        <v>20.239999999999998</v>
      </c>
      <c r="F345" s="56">
        <v>4.2</v>
      </c>
      <c r="G345" s="14">
        <v>19.475000000000001</v>
      </c>
      <c r="H345" s="56">
        <v>3.4</v>
      </c>
      <c r="I345" s="14">
        <v>18.885999999999999</v>
      </c>
      <c r="J345" s="56">
        <v>2.9</v>
      </c>
      <c r="K345" s="14">
        <v>18.776</v>
      </c>
      <c r="L345" s="56">
        <v>4</v>
      </c>
      <c r="M345" s="14">
        <v>19.242000000000001</v>
      </c>
      <c r="N345" s="56">
        <v>4.4000000000000004</v>
      </c>
      <c r="O345" s="14">
        <v>19.959</v>
      </c>
      <c r="P345" s="56">
        <v>7.5</v>
      </c>
      <c r="Q345" s="14">
        <v>15.856999999999999</v>
      </c>
      <c r="R345" s="56">
        <v>8.3000000000000007</v>
      </c>
      <c r="S345" s="14">
        <v>25</v>
      </c>
      <c r="T345" s="56">
        <v>11</v>
      </c>
      <c r="U345" s="14">
        <v>19.71</v>
      </c>
      <c r="V345" s="56">
        <v>1.5</v>
      </c>
      <c r="W345" s="15"/>
      <c r="X345" s="15"/>
      <c r="Y345" s="15"/>
    </row>
    <row r="346" spans="1:25" ht="12.75" customHeight="1">
      <c r="A346" s="53" t="s">
        <v>32</v>
      </c>
      <c r="B346" s="54" t="s">
        <v>31</v>
      </c>
      <c r="C346" s="54" t="s">
        <v>42</v>
      </c>
      <c r="D346" s="55">
        <v>38930</v>
      </c>
      <c r="E346" s="14">
        <v>20.367000000000001</v>
      </c>
      <c r="F346" s="56">
        <v>5.7</v>
      </c>
      <c r="G346" s="14">
        <v>19.308</v>
      </c>
      <c r="H346" s="56">
        <v>3</v>
      </c>
      <c r="I346" s="14">
        <v>18.75</v>
      </c>
      <c r="J346" s="56">
        <v>2.7</v>
      </c>
      <c r="K346" s="14">
        <v>18.484000000000002</v>
      </c>
      <c r="L346" s="56">
        <v>3.9</v>
      </c>
      <c r="M346" s="14">
        <v>19</v>
      </c>
      <c r="N346" s="56">
        <v>3.6</v>
      </c>
      <c r="O346" s="14">
        <v>20</v>
      </c>
      <c r="P346" s="56">
        <v>5</v>
      </c>
      <c r="Q346" s="14">
        <v>21.542000000000002</v>
      </c>
      <c r="R346" s="56">
        <v>24.4</v>
      </c>
      <c r="S346" s="14">
        <v>21.905999999999999</v>
      </c>
      <c r="T346" s="56">
        <v>12.2</v>
      </c>
      <c r="U346" s="14">
        <v>19.425999999999998</v>
      </c>
      <c r="V346" s="56">
        <v>1.6</v>
      </c>
      <c r="W346" s="15"/>
      <c r="X346" s="15"/>
      <c r="Y346" s="15"/>
    </row>
    <row r="347" spans="1:25" ht="12.75" customHeight="1">
      <c r="A347" s="53" t="s">
        <v>32</v>
      </c>
      <c r="B347" s="54" t="s">
        <v>31</v>
      </c>
      <c r="C347" s="54" t="s">
        <v>42</v>
      </c>
      <c r="D347" s="55">
        <v>39295</v>
      </c>
      <c r="E347" s="14">
        <v>20.978000000000002</v>
      </c>
      <c r="F347" s="56">
        <v>3.1</v>
      </c>
      <c r="G347" s="14">
        <v>20.023</v>
      </c>
      <c r="H347" s="56">
        <v>3.3</v>
      </c>
      <c r="I347" s="14">
        <v>20.082000000000001</v>
      </c>
      <c r="J347" s="56">
        <v>6.1</v>
      </c>
      <c r="K347" s="14">
        <v>20</v>
      </c>
      <c r="L347" s="56">
        <v>3.4</v>
      </c>
      <c r="M347" s="14">
        <v>19.690000000000001</v>
      </c>
      <c r="N347" s="56">
        <v>3.1</v>
      </c>
      <c r="O347" s="14">
        <v>22.324000000000002</v>
      </c>
      <c r="P347" s="56">
        <v>6.6</v>
      </c>
      <c r="Q347" s="14">
        <v>20.11</v>
      </c>
      <c r="R347" s="56">
        <v>14.4</v>
      </c>
      <c r="S347" s="14">
        <v>28.895</v>
      </c>
      <c r="T347" s="56">
        <v>19</v>
      </c>
      <c r="U347" s="14">
        <v>20.14</v>
      </c>
      <c r="V347" s="56">
        <v>1.5</v>
      </c>
      <c r="W347" s="15"/>
      <c r="X347" s="15"/>
      <c r="Y347" s="15"/>
    </row>
    <row r="348" spans="1:25" ht="12.75" customHeight="1">
      <c r="A348" s="53" t="s">
        <v>32</v>
      </c>
      <c r="B348" s="54" t="s">
        <v>31</v>
      </c>
      <c r="C348" s="54" t="s">
        <v>42</v>
      </c>
      <c r="D348" s="55">
        <v>39661</v>
      </c>
      <c r="E348" s="14">
        <v>22</v>
      </c>
      <c r="F348" s="56">
        <v>5.5</v>
      </c>
      <c r="G348" s="14">
        <v>22.832999999999998</v>
      </c>
      <c r="H348" s="56">
        <v>4.2</v>
      </c>
      <c r="I348" s="14">
        <v>22</v>
      </c>
      <c r="J348" s="56">
        <v>4.9000000000000004</v>
      </c>
      <c r="K348" s="14">
        <v>21.204999999999998</v>
      </c>
      <c r="L348" s="56">
        <v>3</v>
      </c>
      <c r="M348" s="14">
        <v>21.606000000000002</v>
      </c>
      <c r="N348" s="56">
        <v>6.1</v>
      </c>
      <c r="O348" s="14">
        <v>23.044</v>
      </c>
      <c r="P348" s="56">
        <v>6.1</v>
      </c>
      <c r="Q348" s="14">
        <v>17.978000000000002</v>
      </c>
      <c r="R348" s="56">
        <v>20.2</v>
      </c>
      <c r="S348" s="14">
        <v>28.585999999999999</v>
      </c>
      <c r="T348" s="56">
        <v>11.2</v>
      </c>
      <c r="U348" s="14">
        <v>22</v>
      </c>
      <c r="V348" s="56">
        <v>1.9</v>
      </c>
      <c r="W348" s="15"/>
      <c r="X348" s="15"/>
      <c r="Y348" s="15"/>
    </row>
    <row r="349" spans="1:25" ht="12.75" customHeight="1">
      <c r="A349" s="53" t="s">
        <v>32</v>
      </c>
      <c r="B349" s="54" t="s">
        <v>31</v>
      </c>
      <c r="C349" s="54" t="s">
        <v>42</v>
      </c>
      <c r="D349" s="55">
        <v>40026</v>
      </c>
      <c r="E349" s="14">
        <v>24</v>
      </c>
      <c r="F349" s="56">
        <v>2.8</v>
      </c>
      <c r="G349" s="14">
        <v>22.561</v>
      </c>
      <c r="H349" s="56">
        <v>3.9</v>
      </c>
      <c r="I349" s="14">
        <v>25</v>
      </c>
      <c r="J349" s="56">
        <v>7.8</v>
      </c>
      <c r="K349" s="14">
        <v>20.664000000000001</v>
      </c>
      <c r="L349" s="56">
        <v>4.3</v>
      </c>
      <c r="M349" s="14">
        <v>23.835999999999999</v>
      </c>
      <c r="N349" s="56">
        <v>4.5</v>
      </c>
      <c r="O349" s="14">
        <v>22.934999999999999</v>
      </c>
      <c r="P349" s="56">
        <v>5.8</v>
      </c>
      <c r="Q349" s="14">
        <v>24.31</v>
      </c>
      <c r="R349" s="56">
        <v>7.8</v>
      </c>
      <c r="S349" s="14">
        <v>34.659999999999997</v>
      </c>
      <c r="T349" s="56">
        <v>22.7</v>
      </c>
      <c r="U349" s="14">
        <v>23.213999999999999</v>
      </c>
      <c r="V349" s="56">
        <v>2.1</v>
      </c>
      <c r="W349" s="15"/>
      <c r="X349" s="15"/>
      <c r="Y349" s="15"/>
    </row>
    <row r="350" spans="1:25" ht="12.75" customHeight="1">
      <c r="A350" s="53" t="s">
        <v>32</v>
      </c>
      <c r="B350" s="54" t="s">
        <v>31</v>
      </c>
      <c r="C350" s="54" t="s">
        <v>42</v>
      </c>
      <c r="D350" s="55">
        <v>40391</v>
      </c>
      <c r="E350" s="14">
        <v>25.916</v>
      </c>
      <c r="F350" s="56">
        <v>4.3</v>
      </c>
      <c r="G350" s="14">
        <v>24.274000000000001</v>
      </c>
      <c r="H350" s="56">
        <v>3.6</v>
      </c>
      <c r="I350" s="14">
        <v>24.800999999999998</v>
      </c>
      <c r="J350" s="56">
        <v>5</v>
      </c>
      <c r="K350" s="14">
        <v>22.369</v>
      </c>
      <c r="L350" s="56">
        <v>4.2</v>
      </c>
      <c r="M350" s="14">
        <v>25.016999999999999</v>
      </c>
      <c r="N350" s="56">
        <v>3.8</v>
      </c>
      <c r="O350" s="14">
        <v>25.992000000000001</v>
      </c>
      <c r="P350" s="56">
        <v>11</v>
      </c>
      <c r="Q350" s="14">
        <v>28.69</v>
      </c>
      <c r="R350" s="56">
        <v>15.6</v>
      </c>
      <c r="S350" s="14">
        <v>25.384</v>
      </c>
      <c r="T350" s="56">
        <v>20</v>
      </c>
      <c r="U350" s="14">
        <v>25</v>
      </c>
      <c r="V350" s="56">
        <v>1.6</v>
      </c>
      <c r="W350" s="15"/>
      <c r="X350" s="15"/>
      <c r="Y350" s="15"/>
    </row>
    <row r="351" spans="1:25" ht="12.75" customHeight="1">
      <c r="A351" s="53" t="s">
        <v>32</v>
      </c>
      <c r="B351" s="54" t="s">
        <v>31</v>
      </c>
      <c r="C351" s="54" t="s">
        <v>42</v>
      </c>
      <c r="D351" s="55">
        <v>40756</v>
      </c>
      <c r="E351" s="14">
        <v>24.937999999999999</v>
      </c>
      <c r="F351" s="56">
        <v>2.8</v>
      </c>
      <c r="G351" s="14">
        <v>26.67</v>
      </c>
      <c r="H351" s="56">
        <v>5.9</v>
      </c>
      <c r="I351" s="14">
        <v>26.87</v>
      </c>
      <c r="J351" s="56">
        <v>5.5</v>
      </c>
      <c r="K351" s="14">
        <v>23.687999999999999</v>
      </c>
      <c r="L351" s="56">
        <v>3.6</v>
      </c>
      <c r="M351" s="14">
        <v>25</v>
      </c>
      <c r="N351" s="56">
        <v>6</v>
      </c>
      <c r="O351" s="14">
        <v>24.946999999999999</v>
      </c>
      <c r="P351" s="56">
        <v>3.6</v>
      </c>
      <c r="Q351" s="14">
        <v>21.67</v>
      </c>
      <c r="R351" s="56">
        <v>4.8</v>
      </c>
      <c r="S351" s="14">
        <v>32.572000000000003</v>
      </c>
      <c r="T351" s="56">
        <v>7.1</v>
      </c>
      <c r="U351" s="14">
        <v>25</v>
      </c>
      <c r="V351" s="56">
        <v>1.1000000000000001</v>
      </c>
      <c r="W351" s="15"/>
      <c r="X351" s="15"/>
      <c r="Y351" s="15"/>
    </row>
    <row r="352" spans="1:25" ht="12.75" customHeight="1">
      <c r="A352" s="53" t="s">
        <v>32</v>
      </c>
      <c r="B352" s="54" t="s">
        <v>31</v>
      </c>
      <c r="C352" s="54" t="s">
        <v>42</v>
      </c>
      <c r="D352" s="55">
        <v>41122</v>
      </c>
      <c r="E352" s="14">
        <v>27.038</v>
      </c>
      <c r="F352" s="56">
        <v>3.4</v>
      </c>
      <c r="G352" s="14">
        <v>26.084</v>
      </c>
      <c r="H352" s="56">
        <v>3.8</v>
      </c>
      <c r="I352" s="14">
        <v>27.594999999999999</v>
      </c>
      <c r="J352" s="56">
        <v>5.8</v>
      </c>
      <c r="K352" s="14">
        <v>24.007999999999999</v>
      </c>
      <c r="L352" s="56">
        <v>3.9</v>
      </c>
      <c r="M352" s="14">
        <v>26.599</v>
      </c>
      <c r="N352" s="56">
        <v>4.5</v>
      </c>
      <c r="O352" s="14">
        <v>24.346</v>
      </c>
      <c r="P352" s="56">
        <v>6.2</v>
      </c>
      <c r="Q352" s="14">
        <v>30.635999999999999</v>
      </c>
      <c r="R352" s="56">
        <v>13.5</v>
      </c>
      <c r="S352" s="14">
        <v>34.322000000000003</v>
      </c>
      <c r="T352" s="56">
        <v>14.6</v>
      </c>
      <c r="U352" s="14">
        <v>26.67</v>
      </c>
      <c r="V352" s="56">
        <v>1.5</v>
      </c>
      <c r="W352" s="15"/>
      <c r="X352" s="15"/>
      <c r="Y352" s="15"/>
    </row>
    <row r="353" spans="1:25" ht="12.75" customHeight="1">
      <c r="A353" s="53" t="s">
        <v>32</v>
      </c>
      <c r="B353" s="54" t="s">
        <v>31</v>
      </c>
      <c r="C353" s="54" t="s">
        <v>42</v>
      </c>
      <c r="D353" s="55">
        <v>41487</v>
      </c>
      <c r="E353" s="14">
        <v>27.5</v>
      </c>
      <c r="F353" s="56">
        <v>5.8</v>
      </c>
      <c r="G353" s="14">
        <v>26.344999999999999</v>
      </c>
      <c r="H353" s="56">
        <v>6.4</v>
      </c>
      <c r="I353" s="14">
        <v>26.707000000000001</v>
      </c>
      <c r="J353" s="56">
        <v>4.8</v>
      </c>
      <c r="K353" s="14">
        <v>26.201000000000001</v>
      </c>
      <c r="L353" s="56">
        <v>2.5</v>
      </c>
      <c r="M353" s="14">
        <v>26.483000000000001</v>
      </c>
      <c r="N353" s="56">
        <v>4.5</v>
      </c>
      <c r="O353" s="14">
        <v>27.27</v>
      </c>
      <c r="P353" s="56">
        <v>6.7</v>
      </c>
      <c r="Q353" s="14">
        <v>30.015999999999998</v>
      </c>
      <c r="R353" s="56">
        <v>8.9</v>
      </c>
      <c r="S353" s="14">
        <v>34.164999999999999</v>
      </c>
      <c r="T353" s="56">
        <v>14.2</v>
      </c>
      <c r="U353" s="14">
        <v>26.797999999999998</v>
      </c>
      <c r="V353" s="56">
        <v>2</v>
      </c>
      <c r="W353" s="15"/>
      <c r="X353" s="15"/>
      <c r="Y353" s="15"/>
    </row>
    <row r="354" spans="1:25" ht="12.75" customHeight="1">
      <c r="A354" s="53" t="s">
        <v>32</v>
      </c>
      <c r="B354" s="54" t="s">
        <v>31</v>
      </c>
      <c r="C354" s="54" t="s">
        <v>42</v>
      </c>
      <c r="D354" s="55">
        <v>41852</v>
      </c>
      <c r="E354" s="14">
        <v>29.681999999999999</v>
      </c>
      <c r="F354" s="56">
        <v>4.3</v>
      </c>
      <c r="G354" s="14">
        <v>30.544</v>
      </c>
      <c r="H354" s="56">
        <v>4.9000000000000004</v>
      </c>
      <c r="I354" s="14">
        <v>30.780999999999999</v>
      </c>
      <c r="J354" s="56">
        <v>5.2</v>
      </c>
      <c r="K354" s="14">
        <v>26.071999999999999</v>
      </c>
      <c r="L354" s="56">
        <v>7.5</v>
      </c>
      <c r="M354" s="14">
        <v>28.062000000000001</v>
      </c>
      <c r="N354" s="56">
        <v>8.4</v>
      </c>
      <c r="O354" s="14">
        <v>28.309000000000001</v>
      </c>
      <c r="P354" s="56">
        <v>6.4</v>
      </c>
      <c r="Q354" s="14">
        <v>33.975999999999999</v>
      </c>
      <c r="R354" s="56">
        <v>19.100000000000001</v>
      </c>
      <c r="S354" s="14">
        <v>46.338999999999999</v>
      </c>
      <c r="T354" s="56">
        <v>13.3</v>
      </c>
      <c r="U354" s="14">
        <v>30</v>
      </c>
      <c r="V354" s="56">
        <v>2.8</v>
      </c>
      <c r="W354" s="15"/>
      <c r="X354" s="15"/>
      <c r="Y354" s="15"/>
    </row>
    <row r="355" spans="1:25" ht="12.75" customHeight="1">
      <c r="A355" s="53" t="s">
        <v>32</v>
      </c>
      <c r="B355" s="54" t="s">
        <v>31</v>
      </c>
      <c r="C355" s="54" t="s">
        <v>42</v>
      </c>
      <c r="D355" s="55">
        <v>42583</v>
      </c>
      <c r="E355" s="14">
        <v>34.384999999999998</v>
      </c>
      <c r="F355" s="56">
        <v>4.3</v>
      </c>
      <c r="G355" s="14">
        <v>32.04</v>
      </c>
      <c r="H355" s="56">
        <v>3.9</v>
      </c>
      <c r="I355" s="14">
        <v>37.720999999999997</v>
      </c>
      <c r="J355" s="56">
        <v>7.1</v>
      </c>
      <c r="K355" s="14">
        <v>26.914000000000001</v>
      </c>
      <c r="L355" s="56">
        <v>5.4</v>
      </c>
      <c r="M355" s="14">
        <v>33.527000000000001</v>
      </c>
      <c r="N355" s="56">
        <v>9.3000000000000007</v>
      </c>
      <c r="O355" s="14">
        <v>28.489000000000001</v>
      </c>
      <c r="P355" s="56">
        <v>3.9</v>
      </c>
      <c r="Q355" s="14">
        <v>45.325000000000003</v>
      </c>
      <c r="R355" s="56">
        <v>15.2</v>
      </c>
      <c r="S355" s="14">
        <v>39.845999999999997</v>
      </c>
      <c r="T355" s="56">
        <v>24.8</v>
      </c>
      <c r="U355" s="14">
        <v>33.33</v>
      </c>
      <c r="V355" s="56">
        <v>2.4</v>
      </c>
      <c r="W355" s="15"/>
      <c r="X355" s="15"/>
      <c r="Y355" s="15"/>
    </row>
    <row r="356" spans="1:25" ht="12.75" customHeight="1">
      <c r="A356" s="53" t="s">
        <v>32</v>
      </c>
      <c r="B356" s="54" t="s">
        <v>31</v>
      </c>
      <c r="C356" s="54" t="s">
        <v>42</v>
      </c>
      <c r="D356" s="55">
        <v>43313</v>
      </c>
      <c r="E356" s="14">
        <v>30.326000000000001</v>
      </c>
      <c r="F356" s="56">
        <v>4</v>
      </c>
      <c r="G356" s="14">
        <v>34.579000000000001</v>
      </c>
      <c r="H356" s="56">
        <v>3.2</v>
      </c>
      <c r="I356" s="14">
        <v>34.380000000000003</v>
      </c>
      <c r="J356" s="56">
        <v>4.9000000000000004</v>
      </c>
      <c r="K356" s="14">
        <v>30.463999999999999</v>
      </c>
      <c r="L356" s="56">
        <v>3.4</v>
      </c>
      <c r="M356" s="14">
        <v>32.515999999999998</v>
      </c>
      <c r="N356" s="56">
        <v>4</v>
      </c>
      <c r="O356" s="14">
        <v>31.620999999999999</v>
      </c>
      <c r="P356" s="56">
        <v>6.7</v>
      </c>
      <c r="Q356" s="14">
        <v>41.631</v>
      </c>
      <c r="R356" s="56">
        <v>8.4</v>
      </c>
      <c r="S356" s="14">
        <v>41.436</v>
      </c>
      <c r="T356" s="56">
        <v>9.5</v>
      </c>
      <c r="U356" s="14">
        <v>33.299999999999997</v>
      </c>
      <c r="V356" s="56">
        <v>2</v>
      </c>
      <c r="W356" s="15"/>
      <c r="X356" s="15"/>
      <c r="Y356" s="15"/>
    </row>
    <row r="357" spans="1:25" ht="12.75" customHeight="1">
      <c r="A357" s="53" t="s">
        <v>32</v>
      </c>
      <c r="B357" s="54" t="s">
        <v>31</v>
      </c>
      <c r="C357" s="54" t="s">
        <v>42</v>
      </c>
      <c r="D357" s="55">
        <v>44044</v>
      </c>
      <c r="E357" s="14">
        <v>44.926000000000002</v>
      </c>
      <c r="F357" s="56">
        <v>7.1</v>
      </c>
      <c r="G357" s="14">
        <v>40</v>
      </c>
      <c r="H357" s="56">
        <v>4.2</v>
      </c>
      <c r="I357" s="14">
        <v>42.777999999999999</v>
      </c>
      <c r="J357" s="56">
        <v>7.1</v>
      </c>
      <c r="K357" s="14">
        <v>32.106000000000002</v>
      </c>
      <c r="L357" s="56">
        <v>5.8</v>
      </c>
      <c r="M357" s="14">
        <v>33.174999999999997</v>
      </c>
      <c r="N357" s="56">
        <v>10.9</v>
      </c>
      <c r="O357" s="14">
        <v>38.283999999999999</v>
      </c>
      <c r="P357" s="56">
        <v>5.4</v>
      </c>
      <c r="Q357" s="14">
        <v>32.468000000000004</v>
      </c>
      <c r="R357" s="56">
        <v>35.5</v>
      </c>
      <c r="S357" s="14">
        <v>46.811</v>
      </c>
      <c r="T357" s="56">
        <v>9</v>
      </c>
      <c r="U357" s="14">
        <v>40</v>
      </c>
      <c r="V357" s="56">
        <v>3.1</v>
      </c>
      <c r="W357" s="15"/>
      <c r="X357" s="15"/>
      <c r="Y357" s="15"/>
    </row>
    <row r="358" spans="1:25" ht="12.75" customHeight="1">
      <c r="A358" s="53" t="s">
        <v>32</v>
      </c>
      <c r="B358" s="54" t="s">
        <v>31</v>
      </c>
      <c r="C358" s="54" t="s">
        <v>42</v>
      </c>
      <c r="D358" s="55">
        <v>44774</v>
      </c>
      <c r="E358" s="14">
        <v>35.084000000000003</v>
      </c>
      <c r="F358" s="56">
        <v>5.5</v>
      </c>
      <c r="G358" s="14">
        <v>43.23</v>
      </c>
      <c r="H358" s="56">
        <v>5.7</v>
      </c>
      <c r="I358" s="14">
        <v>49.48</v>
      </c>
      <c r="J358" s="56">
        <v>2.4</v>
      </c>
      <c r="K358" s="14">
        <v>40.609000000000002</v>
      </c>
      <c r="L358" s="56">
        <v>4.9000000000000004</v>
      </c>
      <c r="M358" s="14">
        <v>38.792000000000002</v>
      </c>
      <c r="N358" s="56">
        <v>5</v>
      </c>
      <c r="O358" s="14">
        <v>37.357999999999997</v>
      </c>
      <c r="P358" s="56">
        <v>6.2</v>
      </c>
      <c r="Q358" s="14">
        <v>46.88</v>
      </c>
      <c r="R358" s="56">
        <v>22.1</v>
      </c>
      <c r="S358" s="14">
        <v>42.027000000000001</v>
      </c>
      <c r="T358" s="56">
        <v>12.1</v>
      </c>
      <c r="U358" s="14">
        <v>41.665999999999997</v>
      </c>
      <c r="V358" s="56">
        <v>2.7</v>
      </c>
      <c r="W358" s="15"/>
      <c r="X358" s="15"/>
      <c r="Y358" s="15"/>
    </row>
    <row r="359" spans="1:25" ht="12.75" customHeight="1">
      <c r="A359" s="53" t="s">
        <v>32</v>
      </c>
      <c r="B359" s="54" t="s">
        <v>31</v>
      </c>
      <c r="C359" s="54" t="s">
        <v>42</v>
      </c>
      <c r="D359" s="55">
        <v>45505</v>
      </c>
      <c r="E359" s="14">
        <v>44.32</v>
      </c>
      <c r="F359" s="56">
        <v>5.2</v>
      </c>
      <c r="G359" s="14">
        <v>42.807000000000002</v>
      </c>
      <c r="H359" s="56">
        <v>5.2</v>
      </c>
      <c r="I359" s="14">
        <v>46.231000000000002</v>
      </c>
      <c r="J359" s="56">
        <v>5.4</v>
      </c>
      <c r="K359" s="14">
        <v>35.515999999999998</v>
      </c>
      <c r="L359" s="56">
        <v>7.5</v>
      </c>
      <c r="M359" s="14">
        <v>45.328000000000003</v>
      </c>
      <c r="N359" s="56">
        <v>9.8000000000000007</v>
      </c>
      <c r="O359" s="14">
        <v>41.514000000000003</v>
      </c>
      <c r="P359" s="56">
        <v>5.6</v>
      </c>
      <c r="Q359" s="14">
        <v>58.845999999999997</v>
      </c>
      <c r="R359" s="56">
        <v>42.8</v>
      </c>
      <c r="S359" s="14">
        <v>62.234999999999999</v>
      </c>
      <c r="T359" s="56">
        <v>21.4</v>
      </c>
      <c r="U359" s="14">
        <v>43.33</v>
      </c>
      <c r="V359" s="56">
        <v>2.9</v>
      </c>
      <c r="W359" s="15"/>
      <c r="X359" s="15"/>
      <c r="Y359" s="15"/>
    </row>
    <row r="360" spans="1:25" ht="12.75" customHeight="1">
      <c r="A360" s="53" t="s">
        <v>32</v>
      </c>
      <c r="B360" s="54" t="s">
        <v>31</v>
      </c>
      <c r="C360" s="54" t="s">
        <v>43</v>
      </c>
      <c r="D360" s="55">
        <v>38200</v>
      </c>
      <c r="E360" s="14">
        <v>16.5</v>
      </c>
      <c r="F360" s="56">
        <v>1.2</v>
      </c>
      <c r="G360" s="14">
        <v>16.170000000000002</v>
      </c>
      <c r="H360" s="56">
        <v>1.1000000000000001</v>
      </c>
      <c r="I360" s="14">
        <v>15.271000000000001</v>
      </c>
      <c r="J360" s="56">
        <v>1.2</v>
      </c>
      <c r="K360" s="14">
        <v>16.670000000000002</v>
      </c>
      <c r="L360" s="56">
        <v>1.1000000000000001</v>
      </c>
      <c r="M360" s="14">
        <v>15.06</v>
      </c>
      <c r="N360" s="56">
        <v>1.3</v>
      </c>
      <c r="O360" s="14">
        <v>16.181000000000001</v>
      </c>
      <c r="P360" s="56">
        <v>1.4</v>
      </c>
      <c r="Q360" s="14">
        <v>18</v>
      </c>
      <c r="R360" s="56">
        <v>6.1</v>
      </c>
      <c r="S360" s="14">
        <v>17.5</v>
      </c>
      <c r="T360" s="56">
        <v>2.2000000000000002</v>
      </c>
      <c r="U360" s="14">
        <v>16</v>
      </c>
      <c r="V360" s="56">
        <v>0.3</v>
      </c>
      <c r="W360" s="15"/>
      <c r="X360" s="15"/>
      <c r="Y360" s="15"/>
    </row>
    <row r="361" spans="1:25" ht="12.75" customHeight="1">
      <c r="A361" s="53" t="s">
        <v>32</v>
      </c>
      <c r="B361" s="54" t="s">
        <v>31</v>
      </c>
      <c r="C361" s="54" t="s">
        <v>43</v>
      </c>
      <c r="D361" s="55">
        <v>38565</v>
      </c>
      <c r="E361" s="14">
        <v>16.786999999999999</v>
      </c>
      <c r="F361" s="56">
        <v>1</v>
      </c>
      <c r="G361" s="14">
        <v>16.670000000000002</v>
      </c>
      <c r="H361" s="56">
        <v>0.9</v>
      </c>
      <c r="I361" s="14">
        <v>16</v>
      </c>
      <c r="J361" s="56">
        <v>1.3</v>
      </c>
      <c r="K361" s="14">
        <v>17.277999999999999</v>
      </c>
      <c r="L361" s="56">
        <v>1.5</v>
      </c>
      <c r="M361" s="14">
        <v>16.32</v>
      </c>
      <c r="N361" s="56">
        <v>1.2</v>
      </c>
      <c r="O361" s="14">
        <v>16.670000000000002</v>
      </c>
      <c r="P361" s="56">
        <v>2</v>
      </c>
      <c r="Q361" s="14">
        <v>17.04</v>
      </c>
      <c r="R361" s="56">
        <v>4.4000000000000004</v>
      </c>
      <c r="S361" s="14">
        <v>17.690000000000001</v>
      </c>
      <c r="T361" s="56">
        <v>3</v>
      </c>
      <c r="U361" s="14">
        <v>16.670000000000002</v>
      </c>
      <c r="V361" s="56">
        <v>0.3</v>
      </c>
      <c r="W361" s="15"/>
      <c r="X361" s="15"/>
      <c r="Y361" s="15"/>
    </row>
    <row r="362" spans="1:25" ht="12.75" customHeight="1">
      <c r="A362" s="53" t="s">
        <v>32</v>
      </c>
      <c r="B362" s="54" t="s">
        <v>31</v>
      </c>
      <c r="C362" s="54" t="s">
        <v>43</v>
      </c>
      <c r="D362" s="55">
        <v>38930</v>
      </c>
      <c r="E362" s="14">
        <v>17.863</v>
      </c>
      <c r="F362" s="56">
        <v>1.8</v>
      </c>
      <c r="G362" s="14">
        <v>17.829999999999998</v>
      </c>
      <c r="H362" s="56">
        <v>1.3</v>
      </c>
      <c r="I362" s="14">
        <v>16.670000000000002</v>
      </c>
      <c r="J362" s="56">
        <v>0.6</v>
      </c>
      <c r="K362" s="14">
        <v>17.398</v>
      </c>
      <c r="L362" s="56">
        <v>1.5</v>
      </c>
      <c r="M362" s="14">
        <v>16.670000000000002</v>
      </c>
      <c r="N362" s="56">
        <v>1</v>
      </c>
      <c r="O362" s="14">
        <v>16.489999999999998</v>
      </c>
      <c r="P362" s="56">
        <v>1.5</v>
      </c>
      <c r="Q362" s="14">
        <v>16.991</v>
      </c>
      <c r="R362" s="56">
        <v>13</v>
      </c>
      <c r="S362" s="14">
        <v>18.347000000000001</v>
      </c>
      <c r="T362" s="56">
        <v>4.3</v>
      </c>
      <c r="U362" s="14">
        <v>17.309999999999999</v>
      </c>
      <c r="V362" s="56">
        <v>0.7</v>
      </c>
      <c r="W362" s="15"/>
      <c r="X362" s="15"/>
      <c r="Y362" s="15"/>
    </row>
    <row r="363" spans="1:25" ht="12.75" customHeight="1">
      <c r="A363" s="53" t="s">
        <v>32</v>
      </c>
      <c r="B363" s="54" t="s">
        <v>31</v>
      </c>
      <c r="C363" s="54" t="s">
        <v>43</v>
      </c>
      <c r="D363" s="55">
        <v>39295</v>
      </c>
      <c r="E363" s="14">
        <v>18.329999999999998</v>
      </c>
      <c r="F363" s="56">
        <v>1</v>
      </c>
      <c r="G363" s="14">
        <v>18.167000000000002</v>
      </c>
      <c r="H363" s="56">
        <v>1.8</v>
      </c>
      <c r="I363" s="14">
        <v>17.600000000000001</v>
      </c>
      <c r="J363" s="56">
        <v>1.2</v>
      </c>
      <c r="K363" s="14">
        <v>18</v>
      </c>
      <c r="L363" s="56">
        <v>1.2</v>
      </c>
      <c r="M363" s="14">
        <v>18.079999999999998</v>
      </c>
      <c r="N363" s="56">
        <v>0.5</v>
      </c>
      <c r="O363" s="14">
        <v>17.866</v>
      </c>
      <c r="P363" s="56">
        <v>1.6</v>
      </c>
      <c r="Q363" s="14">
        <v>20.106000000000002</v>
      </c>
      <c r="R363" s="56">
        <v>4.9000000000000004</v>
      </c>
      <c r="S363" s="14">
        <v>20</v>
      </c>
      <c r="T363" s="56">
        <v>3.6</v>
      </c>
      <c r="U363" s="14">
        <v>18</v>
      </c>
      <c r="V363" s="56">
        <v>0.5</v>
      </c>
      <c r="W363" s="15"/>
      <c r="X363" s="15"/>
      <c r="Y363" s="15"/>
    </row>
    <row r="364" spans="1:25" ht="12.75" customHeight="1">
      <c r="A364" s="53" t="s">
        <v>32</v>
      </c>
      <c r="B364" s="54" t="s">
        <v>31</v>
      </c>
      <c r="C364" s="54" t="s">
        <v>43</v>
      </c>
      <c r="D364" s="55">
        <v>39661</v>
      </c>
      <c r="E364" s="14">
        <v>19.911000000000001</v>
      </c>
      <c r="F364" s="56">
        <v>1.1000000000000001</v>
      </c>
      <c r="G364" s="14">
        <v>18.75</v>
      </c>
      <c r="H364" s="56">
        <v>2.2999999999999998</v>
      </c>
      <c r="I364" s="14">
        <v>18.780999999999999</v>
      </c>
      <c r="J364" s="56">
        <v>1.6</v>
      </c>
      <c r="K364" s="14">
        <v>19.736999999999998</v>
      </c>
      <c r="L364" s="56">
        <v>1.6</v>
      </c>
      <c r="M364" s="14">
        <v>19.652000000000001</v>
      </c>
      <c r="N364" s="56">
        <v>1.8</v>
      </c>
      <c r="O364" s="14">
        <v>18.672000000000001</v>
      </c>
      <c r="P364" s="56">
        <v>3.2</v>
      </c>
      <c r="Q364" s="14">
        <v>18.677</v>
      </c>
      <c r="R364" s="56">
        <v>3.8</v>
      </c>
      <c r="S364" s="14">
        <v>20.623000000000001</v>
      </c>
      <c r="T364" s="56">
        <v>2.8</v>
      </c>
      <c r="U364" s="14">
        <v>19.2</v>
      </c>
      <c r="V364" s="56">
        <v>0.9</v>
      </c>
      <c r="W364" s="15"/>
      <c r="X364" s="15"/>
      <c r="Y364" s="15"/>
    </row>
    <row r="365" spans="1:25" ht="12.75" customHeight="1">
      <c r="A365" s="53" t="s">
        <v>32</v>
      </c>
      <c r="B365" s="54" t="s">
        <v>31</v>
      </c>
      <c r="C365" s="54" t="s">
        <v>43</v>
      </c>
      <c r="D365" s="55">
        <v>40026</v>
      </c>
      <c r="E365" s="14">
        <v>19.850000000000001</v>
      </c>
      <c r="F365" s="56">
        <v>1.2</v>
      </c>
      <c r="G365" s="14">
        <v>19.289000000000001</v>
      </c>
      <c r="H365" s="56">
        <v>1.6</v>
      </c>
      <c r="I365" s="14">
        <v>19.23</v>
      </c>
      <c r="J365" s="56">
        <v>1.4</v>
      </c>
      <c r="K365" s="14">
        <v>20</v>
      </c>
      <c r="L365" s="56">
        <v>0.7</v>
      </c>
      <c r="M365" s="14">
        <v>20</v>
      </c>
      <c r="N365" s="56">
        <v>2</v>
      </c>
      <c r="O365" s="14">
        <v>20</v>
      </c>
      <c r="P365" s="56">
        <v>1.1000000000000001</v>
      </c>
      <c r="Q365" s="14">
        <v>20</v>
      </c>
      <c r="R365" s="56">
        <v>5.3</v>
      </c>
      <c r="S365" s="14">
        <v>20.007000000000001</v>
      </c>
      <c r="T365" s="56">
        <v>3.2</v>
      </c>
      <c r="U365" s="14">
        <v>19.670000000000002</v>
      </c>
      <c r="V365" s="56">
        <v>0.8</v>
      </c>
      <c r="W365" s="15"/>
      <c r="X365" s="15"/>
      <c r="Y365" s="15"/>
    </row>
    <row r="366" spans="1:25" ht="12.75" customHeight="1">
      <c r="A366" s="53" t="s">
        <v>32</v>
      </c>
      <c r="B366" s="54" t="s">
        <v>31</v>
      </c>
      <c r="C366" s="54" t="s">
        <v>43</v>
      </c>
      <c r="D366" s="55">
        <v>40391</v>
      </c>
      <c r="E366" s="14">
        <v>20.606999999999999</v>
      </c>
      <c r="F366" s="56">
        <v>1.3</v>
      </c>
      <c r="G366" s="14">
        <v>20</v>
      </c>
      <c r="H366" s="56">
        <v>0.7</v>
      </c>
      <c r="I366" s="14">
        <v>20</v>
      </c>
      <c r="J366" s="56">
        <v>1E-3</v>
      </c>
      <c r="K366" s="14">
        <v>20.83</v>
      </c>
      <c r="L366" s="56">
        <v>1.9</v>
      </c>
      <c r="M366" s="14">
        <v>20</v>
      </c>
      <c r="N366" s="56">
        <v>1.4</v>
      </c>
      <c r="O366" s="14">
        <v>20</v>
      </c>
      <c r="P366" s="56">
        <v>0.9</v>
      </c>
      <c r="Q366" s="14">
        <v>22.38</v>
      </c>
      <c r="R366" s="56">
        <v>3.2</v>
      </c>
      <c r="S366" s="14">
        <v>22.3</v>
      </c>
      <c r="T366" s="56">
        <v>4</v>
      </c>
      <c r="U366" s="14">
        <v>20</v>
      </c>
      <c r="V366" s="56">
        <v>0.5</v>
      </c>
      <c r="W366" s="15"/>
      <c r="X366" s="15"/>
      <c r="Y366" s="15"/>
    </row>
    <row r="367" spans="1:25" ht="12.75" customHeight="1">
      <c r="A367" s="53" t="s">
        <v>32</v>
      </c>
      <c r="B367" s="54" t="s">
        <v>31</v>
      </c>
      <c r="C367" s="54" t="s">
        <v>43</v>
      </c>
      <c r="D367" s="55">
        <v>40756</v>
      </c>
      <c r="E367" s="14">
        <v>20.876000000000001</v>
      </c>
      <c r="F367" s="56">
        <v>0.7</v>
      </c>
      <c r="G367" s="14">
        <v>21.041</v>
      </c>
      <c r="H367" s="56">
        <v>0.9</v>
      </c>
      <c r="I367" s="14">
        <v>20.45</v>
      </c>
      <c r="J367" s="56">
        <v>1.3</v>
      </c>
      <c r="K367" s="14">
        <v>21.5</v>
      </c>
      <c r="L367" s="56">
        <v>2.2999999999999998</v>
      </c>
      <c r="M367" s="14">
        <v>20.832999999999998</v>
      </c>
      <c r="N367" s="56">
        <v>1.8</v>
      </c>
      <c r="O367" s="14">
        <v>20</v>
      </c>
      <c r="P367" s="56">
        <v>1.4</v>
      </c>
      <c r="Q367" s="14">
        <v>21.251000000000001</v>
      </c>
      <c r="R367" s="56">
        <v>4.0999999999999996</v>
      </c>
      <c r="S367" s="14">
        <v>24.02</v>
      </c>
      <c r="T367" s="56">
        <v>3.2</v>
      </c>
      <c r="U367" s="14">
        <v>20.91</v>
      </c>
      <c r="V367" s="56">
        <v>0.4</v>
      </c>
      <c r="W367" s="15"/>
      <c r="X367" s="15"/>
      <c r="Y367" s="15"/>
    </row>
    <row r="368" spans="1:25" ht="12.75" customHeight="1">
      <c r="A368" s="53" t="s">
        <v>32</v>
      </c>
      <c r="B368" s="54" t="s">
        <v>31</v>
      </c>
      <c r="C368" s="54" t="s">
        <v>43</v>
      </c>
      <c r="D368" s="55">
        <v>41122</v>
      </c>
      <c r="E368" s="14">
        <v>21.760999999999999</v>
      </c>
      <c r="F368" s="56">
        <v>1.2</v>
      </c>
      <c r="G368" s="14">
        <v>21.515000000000001</v>
      </c>
      <c r="H368" s="56">
        <v>1.6</v>
      </c>
      <c r="I368" s="14">
        <v>21</v>
      </c>
      <c r="J368" s="56">
        <v>1.9</v>
      </c>
      <c r="K368" s="14">
        <v>22.457000000000001</v>
      </c>
      <c r="L368" s="56">
        <v>1.5</v>
      </c>
      <c r="M368" s="14">
        <v>22.92</v>
      </c>
      <c r="N368" s="56">
        <v>1.7</v>
      </c>
      <c r="O368" s="14">
        <v>21.5</v>
      </c>
      <c r="P368" s="56">
        <v>1.7</v>
      </c>
      <c r="Q368" s="14">
        <v>21.834</v>
      </c>
      <c r="R368" s="56">
        <v>5.9</v>
      </c>
      <c r="S368" s="14">
        <v>22.888000000000002</v>
      </c>
      <c r="T368" s="56">
        <v>2.4</v>
      </c>
      <c r="U368" s="14">
        <v>21.794</v>
      </c>
      <c r="V368" s="56">
        <v>0.7</v>
      </c>
      <c r="W368" s="15"/>
      <c r="X368" s="15"/>
      <c r="Y368" s="15"/>
    </row>
    <row r="369" spans="1:25" ht="12.75" customHeight="1">
      <c r="A369" s="53" t="s">
        <v>32</v>
      </c>
      <c r="B369" s="54" t="s">
        <v>31</v>
      </c>
      <c r="C369" s="54" t="s">
        <v>43</v>
      </c>
      <c r="D369" s="55">
        <v>41487</v>
      </c>
      <c r="E369" s="14">
        <v>22</v>
      </c>
      <c r="F369" s="56">
        <v>1.4</v>
      </c>
      <c r="G369" s="14">
        <v>22</v>
      </c>
      <c r="H369" s="56">
        <v>1.2</v>
      </c>
      <c r="I369" s="14">
        <v>22.234000000000002</v>
      </c>
      <c r="J369" s="56">
        <v>1.2</v>
      </c>
      <c r="K369" s="14">
        <v>23</v>
      </c>
      <c r="L369" s="56">
        <v>1.5</v>
      </c>
      <c r="M369" s="14">
        <v>22.5</v>
      </c>
      <c r="N369" s="56">
        <v>2.2000000000000002</v>
      </c>
      <c r="O369" s="14">
        <v>22</v>
      </c>
      <c r="P369" s="56">
        <v>2.2999999999999998</v>
      </c>
      <c r="Q369" s="14">
        <v>24</v>
      </c>
      <c r="R369" s="56">
        <v>4.7</v>
      </c>
      <c r="S369" s="14">
        <v>25</v>
      </c>
      <c r="T369" s="56">
        <v>2.8</v>
      </c>
      <c r="U369" s="14">
        <v>22.22</v>
      </c>
      <c r="V369" s="56">
        <v>0.6</v>
      </c>
      <c r="W369" s="15"/>
      <c r="X369" s="15"/>
      <c r="Y369" s="15"/>
    </row>
    <row r="370" spans="1:25" ht="12.75" customHeight="1">
      <c r="A370" s="53" t="s">
        <v>32</v>
      </c>
      <c r="B370" s="54" t="s">
        <v>31</v>
      </c>
      <c r="C370" s="54" t="s">
        <v>43</v>
      </c>
      <c r="D370" s="55">
        <v>41852</v>
      </c>
      <c r="E370" s="14">
        <v>23.75</v>
      </c>
      <c r="F370" s="56">
        <v>1</v>
      </c>
      <c r="G370" s="14">
        <v>23.44</v>
      </c>
      <c r="H370" s="56">
        <v>1.1000000000000001</v>
      </c>
      <c r="I370" s="14">
        <v>23.088000000000001</v>
      </c>
      <c r="J370" s="56">
        <v>1.1000000000000001</v>
      </c>
      <c r="K370" s="14">
        <v>23.33</v>
      </c>
      <c r="L370" s="56">
        <v>1.6</v>
      </c>
      <c r="M370" s="14">
        <v>24.46</v>
      </c>
      <c r="N370" s="56">
        <v>1.7</v>
      </c>
      <c r="O370" s="14">
        <v>23.18</v>
      </c>
      <c r="P370" s="56">
        <v>2</v>
      </c>
      <c r="Q370" s="14">
        <v>24.54</v>
      </c>
      <c r="R370" s="56">
        <v>4.5999999999999996</v>
      </c>
      <c r="S370" s="14">
        <v>25</v>
      </c>
      <c r="T370" s="56">
        <v>5.9</v>
      </c>
      <c r="U370" s="14">
        <v>23.5</v>
      </c>
      <c r="V370" s="56">
        <v>0.7</v>
      </c>
      <c r="W370" s="15"/>
      <c r="X370" s="15"/>
      <c r="Y370" s="15"/>
    </row>
    <row r="371" spans="1:25" ht="12.75" customHeight="1">
      <c r="A371" s="53" t="s">
        <v>32</v>
      </c>
      <c r="B371" s="54" t="s">
        <v>31</v>
      </c>
      <c r="C371" s="54" t="s">
        <v>43</v>
      </c>
      <c r="D371" s="55">
        <v>42583</v>
      </c>
      <c r="E371" s="14">
        <v>25</v>
      </c>
      <c r="F371" s="56">
        <v>0.2</v>
      </c>
      <c r="G371" s="14">
        <v>24.76</v>
      </c>
      <c r="H371" s="56">
        <v>1.1000000000000001</v>
      </c>
      <c r="I371" s="14">
        <v>24.995999999999999</v>
      </c>
      <c r="J371" s="56">
        <v>1</v>
      </c>
      <c r="K371" s="14">
        <v>24.658000000000001</v>
      </c>
      <c r="L371" s="56">
        <v>1.2</v>
      </c>
      <c r="M371" s="14">
        <v>25</v>
      </c>
      <c r="N371" s="56">
        <v>1</v>
      </c>
      <c r="O371" s="14">
        <v>25</v>
      </c>
      <c r="P371" s="56">
        <v>0.9</v>
      </c>
      <c r="Q371" s="14">
        <v>24.5</v>
      </c>
      <c r="R371" s="56">
        <v>3.5</v>
      </c>
      <c r="S371" s="14">
        <v>28.568000000000001</v>
      </c>
      <c r="T371" s="56">
        <v>2.6</v>
      </c>
      <c r="U371" s="14">
        <v>25</v>
      </c>
      <c r="V371" s="56">
        <v>0.2</v>
      </c>
      <c r="W371" s="15"/>
      <c r="X371" s="15"/>
      <c r="Y371" s="15"/>
    </row>
    <row r="372" spans="1:25" ht="12.75" customHeight="1">
      <c r="A372" s="53" t="s">
        <v>32</v>
      </c>
      <c r="B372" s="54" t="s">
        <v>31</v>
      </c>
      <c r="C372" s="54" t="s">
        <v>43</v>
      </c>
      <c r="D372" s="55">
        <v>43313</v>
      </c>
      <c r="E372" s="14">
        <v>26.43</v>
      </c>
      <c r="F372" s="56">
        <v>0.8</v>
      </c>
      <c r="G372" s="14">
        <v>26.66</v>
      </c>
      <c r="H372" s="56">
        <v>1.2</v>
      </c>
      <c r="I372" s="14">
        <v>25</v>
      </c>
      <c r="J372" s="56">
        <v>0.2</v>
      </c>
      <c r="K372" s="14">
        <v>26</v>
      </c>
      <c r="L372" s="56">
        <v>1.6</v>
      </c>
      <c r="M372" s="14">
        <v>27</v>
      </c>
      <c r="N372" s="56">
        <v>1</v>
      </c>
      <c r="O372" s="14">
        <v>26.47</v>
      </c>
      <c r="P372" s="56">
        <v>1.5</v>
      </c>
      <c r="Q372" s="14">
        <v>25.116</v>
      </c>
      <c r="R372" s="56">
        <v>2.7</v>
      </c>
      <c r="S372" s="14">
        <v>28.347999999999999</v>
      </c>
      <c r="T372" s="56">
        <v>3</v>
      </c>
      <c r="U372" s="14">
        <v>26.09</v>
      </c>
      <c r="V372" s="56">
        <v>0.4</v>
      </c>
      <c r="W372" s="15"/>
      <c r="X372" s="15"/>
      <c r="Y372" s="15"/>
    </row>
    <row r="373" spans="1:25" ht="12.75" customHeight="1">
      <c r="A373" s="53" t="s">
        <v>32</v>
      </c>
      <c r="B373" s="54" t="s">
        <v>31</v>
      </c>
      <c r="C373" s="54" t="s">
        <v>43</v>
      </c>
      <c r="D373" s="55">
        <v>44044</v>
      </c>
      <c r="E373" s="14">
        <v>30</v>
      </c>
      <c r="F373" s="56">
        <v>1.1000000000000001</v>
      </c>
      <c r="G373" s="14">
        <v>30.84</v>
      </c>
      <c r="H373" s="56">
        <v>2.2000000000000002</v>
      </c>
      <c r="I373" s="14">
        <v>29.762</v>
      </c>
      <c r="J373" s="56">
        <v>1.4</v>
      </c>
      <c r="K373" s="14">
        <v>30</v>
      </c>
      <c r="L373" s="56">
        <v>1.6</v>
      </c>
      <c r="M373" s="14">
        <v>31.939</v>
      </c>
      <c r="N373" s="56">
        <v>2.1</v>
      </c>
      <c r="O373" s="14">
        <v>31.25</v>
      </c>
      <c r="P373" s="56">
        <v>1.9</v>
      </c>
      <c r="Q373" s="14">
        <v>31.19</v>
      </c>
      <c r="R373" s="56">
        <v>4.4000000000000004</v>
      </c>
      <c r="S373" s="14">
        <v>31.25</v>
      </c>
      <c r="T373" s="56">
        <v>3.3</v>
      </c>
      <c r="U373" s="14">
        <v>30</v>
      </c>
      <c r="V373" s="56">
        <v>0.7</v>
      </c>
      <c r="W373" s="15"/>
      <c r="X373" s="15"/>
      <c r="Y373" s="15"/>
    </row>
    <row r="374" spans="1:25" ht="12.75" customHeight="1">
      <c r="A374" s="53" t="s">
        <v>32</v>
      </c>
      <c r="B374" s="54" t="s">
        <v>31</v>
      </c>
      <c r="C374" s="54" t="s">
        <v>43</v>
      </c>
      <c r="D374" s="55">
        <v>44774</v>
      </c>
      <c r="E374" s="14">
        <v>30</v>
      </c>
      <c r="F374" s="56">
        <v>0.6</v>
      </c>
      <c r="G374" s="14">
        <v>31.143999999999998</v>
      </c>
      <c r="H374" s="56">
        <v>1.6</v>
      </c>
      <c r="I374" s="14">
        <v>28.49</v>
      </c>
      <c r="J374" s="56">
        <v>1.2</v>
      </c>
      <c r="K374" s="14">
        <v>30.222000000000001</v>
      </c>
      <c r="L374" s="56">
        <v>1.5</v>
      </c>
      <c r="M374" s="14">
        <v>30</v>
      </c>
      <c r="N374" s="56">
        <v>1.3</v>
      </c>
      <c r="O374" s="14">
        <v>29.561</v>
      </c>
      <c r="P374" s="56">
        <v>1.4</v>
      </c>
      <c r="Q374" s="14">
        <v>30</v>
      </c>
      <c r="R374" s="56">
        <v>4.3</v>
      </c>
      <c r="S374" s="14">
        <v>33.296999999999997</v>
      </c>
      <c r="T374" s="56">
        <v>4.9000000000000004</v>
      </c>
      <c r="U374" s="14">
        <v>30</v>
      </c>
      <c r="V374" s="56">
        <v>0</v>
      </c>
      <c r="W374" s="15"/>
      <c r="X374" s="15"/>
      <c r="Y374" s="15"/>
    </row>
    <row r="375" spans="1:25" ht="12.75" customHeight="1">
      <c r="A375" s="53" t="s">
        <v>32</v>
      </c>
      <c r="B375" s="54" t="s">
        <v>31</v>
      </c>
      <c r="C375" s="54" t="s">
        <v>43</v>
      </c>
      <c r="D375" s="55">
        <v>45505</v>
      </c>
      <c r="E375" s="14">
        <v>32.293999999999997</v>
      </c>
      <c r="F375" s="56">
        <v>1.6</v>
      </c>
      <c r="G375" s="14">
        <v>33.322000000000003</v>
      </c>
      <c r="H375" s="56">
        <v>0.8</v>
      </c>
      <c r="I375" s="14">
        <v>31.370999999999999</v>
      </c>
      <c r="J375" s="56">
        <v>2.1</v>
      </c>
      <c r="K375" s="14">
        <v>32.107999999999997</v>
      </c>
      <c r="L375" s="56">
        <v>1.2</v>
      </c>
      <c r="M375" s="14">
        <v>33.33</v>
      </c>
      <c r="N375" s="56">
        <v>2.1</v>
      </c>
      <c r="O375" s="14">
        <v>33.33</v>
      </c>
      <c r="P375" s="56">
        <v>2</v>
      </c>
      <c r="Q375" s="14">
        <v>32.616999999999997</v>
      </c>
      <c r="R375" s="56">
        <v>4</v>
      </c>
      <c r="S375" s="14">
        <v>35.664000000000001</v>
      </c>
      <c r="T375" s="56">
        <v>3.2</v>
      </c>
      <c r="U375" s="14">
        <v>32.6</v>
      </c>
      <c r="V375" s="56">
        <v>0.8</v>
      </c>
      <c r="W375" s="15"/>
      <c r="X375" s="15"/>
      <c r="Y375" s="15"/>
    </row>
    <row r="376" spans="1:25" ht="12.75" customHeight="1">
      <c r="A376" s="53" t="s">
        <v>32</v>
      </c>
      <c r="B376" s="54" t="s">
        <v>31</v>
      </c>
      <c r="C376" s="54" t="s">
        <v>21</v>
      </c>
      <c r="D376" s="55">
        <v>38200</v>
      </c>
      <c r="E376" s="14">
        <v>16.690000000000001</v>
      </c>
      <c r="F376" s="56">
        <v>1.1000000000000001</v>
      </c>
      <c r="G376" s="14">
        <v>16.670000000000002</v>
      </c>
      <c r="H376" s="56">
        <v>1.2</v>
      </c>
      <c r="I376" s="14">
        <v>15.88</v>
      </c>
      <c r="J376" s="56">
        <v>1</v>
      </c>
      <c r="K376" s="14">
        <v>16.670000000000002</v>
      </c>
      <c r="L376" s="56">
        <v>0.9</v>
      </c>
      <c r="M376" s="14">
        <v>15.33</v>
      </c>
      <c r="N376" s="56">
        <v>1.5</v>
      </c>
      <c r="O376" s="14">
        <v>16.670000000000002</v>
      </c>
      <c r="P376" s="56">
        <v>2.2000000000000002</v>
      </c>
      <c r="Q376" s="14">
        <v>17.669</v>
      </c>
      <c r="R376" s="56">
        <v>5.4</v>
      </c>
      <c r="S376" s="14">
        <v>17.824999999999999</v>
      </c>
      <c r="T376" s="56">
        <v>1.8</v>
      </c>
      <c r="U376" s="14">
        <v>16.43</v>
      </c>
      <c r="V376" s="56">
        <v>0.6</v>
      </c>
      <c r="W376" s="15"/>
      <c r="X376" s="15"/>
      <c r="Y376" s="15"/>
    </row>
    <row r="377" spans="1:25" ht="12.75" customHeight="1">
      <c r="A377" s="53" t="s">
        <v>32</v>
      </c>
      <c r="B377" s="54" t="s">
        <v>31</v>
      </c>
      <c r="C377" s="54" t="s">
        <v>21</v>
      </c>
      <c r="D377" s="55">
        <v>38565</v>
      </c>
      <c r="E377" s="14">
        <v>17.5</v>
      </c>
      <c r="F377" s="56">
        <v>1</v>
      </c>
      <c r="G377" s="14">
        <v>17</v>
      </c>
      <c r="H377" s="56">
        <v>0.9</v>
      </c>
      <c r="I377" s="14">
        <v>16.52</v>
      </c>
      <c r="J377" s="56">
        <v>0.7</v>
      </c>
      <c r="K377" s="14">
        <v>17.5</v>
      </c>
      <c r="L377" s="56">
        <v>1.2</v>
      </c>
      <c r="M377" s="14">
        <v>16.670000000000002</v>
      </c>
      <c r="N377" s="56">
        <v>1.2</v>
      </c>
      <c r="O377" s="14">
        <v>17.07</v>
      </c>
      <c r="P377" s="56">
        <v>1.7</v>
      </c>
      <c r="Q377" s="14">
        <v>16.931999999999999</v>
      </c>
      <c r="R377" s="56">
        <v>4.3</v>
      </c>
      <c r="S377" s="14">
        <v>18.18</v>
      </c>
      <c r="T377" s="56">
        <v>3.8</v>
      </c>
      <c r="U377" s="14">
        <v>17</v>
      </c>
      <c r="V377" s="56">
        <v>0.6</v>
      </c>
      <c r="W377" s="15"/>
      <c r="X377" s="15"/>
      <c r="Y377" s="15"/>
    </row>
    <row r="378" spans="1:25" ht="12.75" customHeight="1">
      <c r="A378" s="53" t="s">
        <v>32</v>
      </c>
      <c r="B378" s="54" t="s">
        <v>31</v>
      </c>
      <c r="C378" s="54" t="s">
        <v>21</v>
      </c>
      <c r="D378" s="55">
        <v>38930</v>
      </c>
      <c r="E378" s="14">
        <v>18.18</v>
      </c>
      <c r="F378" s="56">
        <v>1.6</v>
      </c>
      <c r="G378" s="14">
        <v>18</v>
      </c>
      <c r="H378" s="56">
        <v>1.2</v>
      </c>
      <c r="I378" s="14">
        <v>16.91</v>
      </c>
      <c r="J378" s="56">
        <v>0.8</v>
      </c>
      <c r="K378" s="14">
        <v>17.611999999999998</v>
      </c>
      <c r="L378" s="56">
        <v>1.3</v>
      </c>
      <c r="M378" s="14">
        <v>16.91</v>
      </c>
      <c r="N378" s="56">
        <v>1</v>
      </c>
      <c r="O378" s="14">
        <v>17.074999999999999</v>
      </c>
      <c r="P378" s="56">
        <v>1.1000000000000001</v>
      </c>
      <c r="Q378" s="14">
        <v>17.585999999999999</v>
      </c>
      <c r="R378" s="56">
        <v>8.9</v>
      </c>
      <c r="S378" s="14">
        <v>18.75</v>
      </c>
      <c r="T378" s="56">
        <v>3.1</v>
      </c>
      <c r="U378" s="14">
        <v>17.63</v>
      </c>
      <c r="V378" s="56">
        <v>0.5</v>
      </c>
      <c r="W378" s="15"/>
      <c r="X378" s="15"/>
      <c r="Y378" s="15"/>
    </row>
    <row r="379" spans="1:25" ht="12.75" customHeight="1">
      <c r="A379" s="53" t="s">
        <v>32</v>
      </c>
      <c r="B379" s="54" t="s">
        <v>31</v>
      </c>
      <c r="C379" s="54" t="s">
        <v>21</v>
      </c>
      <c r="D379" s="55">
        <v>39295</v>
      </c>
      <c r="E379" s="14">
        <v>18.75</v>
      </c>
      <c r="F379" s="56">
        <v>0.9</v>
      </c>
      <c r="G379" s="14">
        <v>18.472999999999999</v>
      </c>
      <c r="H379" s="56">
        <v>1.2</v>
      </c>
      <c r="I379" s="14">
        <v>18</v>
      </c>
      <c r="J379" s="56">
        <v>1.4</v>
      </c>
      <c r="K379" s="14">
        <v>18.327999999999999</v>
      </c>
      <c r="L379" s="56">
        <v>1</v>
      </c>
      <c r="M379" s="14">
        <v>18.190999999999999</v>
      </c>
      <c r="N379" s="56">
        <v>1</v>
      </c>
      <c r="O379" s="14">
        <v>18.27</v>
      </c>
      <c r="P379" s="56">
        <v>1.6</v>
      </c>
      <c r="Q379" s="14">
        <v>20.029</v>
      </c>
      <c r="R379" s="56">
        <v>3.9</v>
      </c>
      <c r="S379" s="14">
        <v>20.064</v>
      </c>
      <c r="T379" s="56">
        <v>3.4</v>
      </c>
      <c r="U379" s="14">
        <v>18.448</v>
      </c>
      <c r="V379" s="56">
        <v>0.6</v>
      </c>
      <c r="W379" s="15"/>
      <c r="X379" s="15"/>
      <c r="Y379" s="15"/>
    </row>
    <row r="380" spans="1:25" ht="12.75" customHeight="1">
      <c r="A380" s="53" t="s">
        <v>32</v>
      </c>
      <c r="B380" s="54" t="s">
        <v>31</v>
      </c>
      <c r="C380" s="54" t="s">
        <v>21</v>
      </c>
      <c r="D380" s="55">
        <v>39661</v>
      </c>
      <c r="E380" s="14">
        <v>20</v>
      </c>
      <c r="F380" s="56">
        <v>0.8</v>
      </c>
      <c r="G380" s="14">
        <v>19.23</v>
      </c>
      <c r="H380" s="56">
        <v>1.7</v>
      </c>
      <c r="I380" s="14">
        <v>19.155000000000001</v>
      </c>
      <c r="J380" s="56">
        <v>1.6</v>
      </c>
      <c r="K380" s="14">
        <v>20</v>
      </c>
      <c r="L380" s="56">
        <v>1</v>
      </c>
      <c r="M380" s="14">
        <v>20</v>
      </c>
      <c r="N380" s="56">
        <v>1.1000000000000001</v>
      </c>
      <c r="O380" s="14">
        <v>19.48</v>
      </c>
      <c r="P380" s="56">
        <v>2</v>
      </c>
      <c r="Q380" s="14">
        <v>18.466000000000001</v>
      </c>
      <c r="R380" s="56">
        <v>3.6</v>
      </c>
      <c r="S380" s="14">
        <v>20.943000000000001</v>
      </c>
      <c r="T380" s="56">
        <v>3.5</v>
      </c>
      <c r="U380" s="14">
        <v>19.64</v>
      </c>
      <c r="V380" s="56">
        <v>0.8</v>
      </c>
      <c r="W380" s="15"/>
      <c r="X380" s="15"/>
      <c r="Y380" s="15"/>
    </row>
    <row r="381" spans="1:25" ht="12.75" customHeight="1">
      <c r="A381" s="53" t="s">
        <v>32</v>
      </c>
      <c r="B381" s="54" t="s">
        <v>31</v>
      </c>
      <c r="C381" s="54" t="s">
        <v>21</v>
      </c>
      <c r="D381" s="55">
        <v>40026</v>
      </c>
      <c r="E381" s="14">
        <v>20</v>
      </c>
      <c r="F381" s="56">
        <v>0.1</v>
      </c>
      <c r="G381" s="14">
        <v>20</v>
      </c>
      <c r="H381" s="56">
        <v>0.8</v>
      </c>
      <c r="I381" s="14">
        <v>19.57</v>
      </c>
      <c r="J381" s="56">
        <v>1.3</v>
      </c>
      <c r="K381" s="14">
        <v>20</v>
      </c>
      <c r="L381" s="56">
        <v>0.5</v>
      </c>
      <c r="M381" s="14">
        <v>20</v>
      </c>
      <c r="N381" s="56">
        <v>1.2</v>
      </c>
      <c r="O381" s="14">
        <v>20</v>
      </c>
      <c r="P381" s="56">
        <v>1.4</v>
      </c>
      <c r="Q381" s="14">
        <v>20.756</v>
      </c>
      <c r="R381" s="56">
        <v>4.8</v>
      </c>
      <c r="S381" s="14">
        <v>20.254999999999999</v>
      </c>
      <c r="T381" s="56">
        <v>5</v>
      </c>
      <c r="U381" s="14">
        <v>20</v>
      </c>
      <c r="V381" s="56">
        <v>1E-3</v>
      </c>
      <c r="W381" s="15"/>
      <c r="X381" s="15"/>
      <c r="Y381" s="15"/>
    </row>
    <row r="382" spans="1:25" ht="12.75" customHeight="1">
      <c r="A382" s="53" t="s">
        <v>32</v>
      </c>
      <c r="B382" s="54" t="s">
        <v>31</v>
      </c>
      <c r="C382" s="54" t="s">
        <v>21</v>
      </c>
      <c r="D382" s="55">
        <v>40391</v>
      </c>
      <c r="E382" s="14">
        <v>21</v>
      </c>
      <c r="F382" s="56">
        <v>1</v>
      </c>
      <c r="G382" s="14">
        <v>20.21</v>
      </c>
      <c r="H382" s="56">
        <v>1.2</v>
      </c>
      <c r="I382" s="14">
        <v>20.29</v>
      </c>
      <c r="J382" s="56">
        <v>1.3</v>
      </c>
      <c r="K382" s="14">
        <v>21.004000000000001</v>
      </c>
      <c r="L382" s="56">
        <v>1.8</v>
      </c>
      <c r="M382" s="14">
        <v>21.135999999999999</v>
      </c>
      <c r="N382" s="56">
        <v>2</v>
      </c>
      <c r="O382" s="14">
        <v>20.972999999999999</v>
      </c>
      <c r="P382" s="56">
        <v>1.9</v>
      </c>
      <c r="Q382" s="14">
        <v>22.481000000000002</v>
      </c>
      <c r="R382" s="56">
        <v>3.7</v>
      </c>
      <c r="S382" s="14">
        <v>22.655999999999999</v>
      </c>
      <c r="T382" s="56">
        <v>4.5999999999999996</v>
      </c>
      <c r="U382" s="14">
        <v>20.83</v>
      </c>
      <c r="V382" s="56">
        <v>0.7</v>
      </c>
      <c r="W382" s="15"/>
      <c r="X382" s="15"/>
      <c r="Y382" s="15"/>
    </row>
    <row r="383" spans="1:25" ht="12.75" customHeight="1">
      <c r="A383" s="53" t="s">
        <v>32</v>
      </c>
      <c r="B383" s="54" t="s">
        <v>31</v>
      </c>
      <c r="C383" s="54" t="s">
        <v>21</v>
      </c>
      <c r="D383" s="55">
        <v>40756</v>
      </c>
      <c r="E383" s="14">
        <v>21.402000000000001</v>
      </c>
      <c r="F383" s="56">
        <v>1</v>
      </c>
      <c r="G383" s="14">
        <v>21.32</v>
      </c>
      <c r="H383" s="56">
        <v>0.8</v>
      </c>
      <c r="I383" s="14">
        <v>21.231000000000002</v>
      </c>
      <c r="J383" s="56">
        <v>1</v>
      </c>
      <c r="K383" s="14">
        <v>21.704999999999998</v>
      </c>
      <c r="L383" s="56">
        <v>1.8</v>
      </c>
      <c r="M383" s="14">
        <v>21.268999999999998</v>
      </c>
      <c r="N383" s="56">
        <v>1.6</v>
      </c>
      <c r="O383" s="14">
        <v>21.202000000000002</v>
      </c>
      <c r="P383" s="56">
        <v>2.2999999999999998</v>
      </c>
      <c r="Q383" s="14">
        <v>21.43</v>
      </c>
      <c r="R383" s="56">
        <v>3</v>
      </c>
      <c r="S383" s="14">
        <v>25</v>
      </c>
      <c r="T383" s="56">
        <v>3.3</v>
      </c>
      <c r="U383" s="14">
        <v>21.43</v>
      </c>
      <c r="V383" s="56">
        <v>0.5</v>
      </c>
      <c r="W383" s="15"/>
      <c r="X383" s="15"/>
      <c r="Y383" s="15"/>
    </row>
    <row r="384" spans="1:25" ht="12.75" customHeight="1">
      <c r="A384" s="53" t="s">
        <v>32</v>
      </c>
      <c r="B384" s="54" t="s">
        <v>31</v>
      </c>
      <c r="C384" s="54" t="s">
        <v>21</v>
      </c>
      <c r="D384" s="55">
        <v>41122</v>
      </c>
      <c r="E384" s="14">
        <v>22.289000000000001</v>
      </c>
      <c r="F384" s="56">
        <v>1.1000000000000001</v>
      </c>
      <c r="G384" s="14">
        <v>22.077000000000002</v>
      </c>
      <c r="H384" s="56">
        <v>1.4</v>
      </c>
      <c r="I384" s="14">
        <v>21.88</v>
      </c>
      <c r="J384" s="56">
        <v>1.7</v>
      </c>
      <c r="K384" s="14">
        <v>22.5</v>
      </c>
      <c r="L384" s="56">
        <v>1.4</v>
      </c>
      <c r="M384" s="14">
        <v>23.13</v>
      </c>
      <c r="N384" s="56">
        <v>1.4</v>
      </c>
      <c r="O384" s="14">
        <v>22.157</v>
      </c>
      <c r="P384" s="56">
        <v>2.4</v>
      </c>
      <c r="Q384" s="14">
        <v>24</v>
      </c>
      <c r="R384" s="56">
        <v>5.2</v>
      </c>
      <c r="S384" s="14">
        <v>23.041</v>
      </c>
      <c r="T384" s="56">
        <v>3.3</v>
      </c>
      <c r="U384" s="14">
        <v>22.23</v>
      </c>
      <c r="V384" s="56">
        <v>0.6</v>
      </c>
      <c r="W384" s="15"/>
      <c r="X384" s="15"/>
      <c r="Y384" s="15"/>
    </row>
    <row r="385" spans="1:25" ht="12.75" customHeight="1">
      <c r="A385" s="53" t="s">
        <v>32</v>
      </c>
      <c r="B385" s="54" t="s">
        <v>31</v>
      </c>
      <c r="C385" s="54" t="s">
        <v>21</v>
      </c>
      <c r="D385" s="55">
        <v>41487</v>
      </c>
      <c r="E385" s="14">
        <v>22.741</v>
      </c>
      <c r="F385" s="56">
        <v>1.5</v>
      </c>
      <c r="G385" s="14">
        <v>22.5</v>
      </c>
      <c r="H385" s="56">
        <v>1.4</v>
      </c>
      <c r="I385" s="14">
        <v>23</v>
      </c>
      <c r="J385" s="56">
        <v>1</v>
      </c>
      <c r="K385" s="14">
        <v>23.356999999999999</v>
      </c>
      <c r="L385" s="56">
        <v>1.2</v>
      </c>
      <c r="M385" s="14">
        <v>22.983000000000001</v>
      </c>
      <c r="N385" s="56">
        <v>2</v>
      </c>
      <c r="O385" s="14">
        <v>22.643999999999998</v>
      </c>
      <c r="P385" s="56">
        <v>1.7</v>
      </c>
      <c r="Q385" s="14">
        <v>24.17</v>
      </c>
      <c r="R385" s="56">
        <v>5.7</v>
      </c>
      <c r="S385" s="14">
        <v>25.638999999999999</v>
      </c>
      <c r="T385" s="56">
        <v>2.2999999999999998</v>
      </c>
      <c r="U385" s="14">
        <v>22.92</v>
      </c>
      <c r="V385" s="56">
        <v>0.7</v>
      </c>
      <c r="W385" s="15"/>
      <c r="X385" s="15"/>
      <c r="Y385" s="15"/>
    </row>
    <row r="386" spans="1:25" ht="12.75" customHeight="1">
      <c r="A386" s="53" t="s">
        <v>32</v>
      </c>
      <c r="B386" s="54" t="s">
        <v>31</v>
      </c>
      <c r="C386" s="54" t="s">
        <v>21</v>
      </c>
      <c r="D386" s="55">
        <v>41852</v>
      </c>
      <c r="E386" s="14">
        <v>24.16</v>
      </c>
      <c r="F386" s="56">
        <v>1.3</v>
      </c>
      <c r="G386" s="14">
        <v>24</v>
      </c>
      <c r="H386" s="56">
        <v>1.5</v>
      </c>
      <c r="I386" s="14">
        <v>23.67</v>
      </c>
      <c r="J386" s="56">
        <v>1</v>
      </c>
      <c r="K386" s="14">
        <v>23.33</v>
      </c>
      <c r="L386" s="56">
        <v>1.3</v>
      </c>
      <c r="M386" s="14">
        <v>25</v>
      </c>
      <c r="N386" s="56">
        <v>1.2</v>
      </c>
      <c r="O386" s="14">
        <v>23.628</v>
      </c>
      <c r="P386" s="56">
        <v>2.2000000000000002</v>
      </c>
      <c r="Q386" s="14">
        <v>25</v>
      </c>
      <c r="R386" s="56">
        <v>4.4000000000000004</v>
      </c>
      <c r="S386" s="14">
        <v>27.440999999999999</v>
      </c>
      <c r="T386" s="56">
        <v>4.5999999999999996</v>
      </c>
      <c r="U386" s="14">
        <v>24</v>
      </c>
      <c r="V386" s="56">
        <v>0.5</v>
      </c>
      <c r="W386" s="15"/>
      <c r="X386" s="15"/>
      <c r="Y386" s="15"/>
    </row>
    <row r="387" spans="1:25" ht="12.75" customHeight="1">
      <c r="A387" s="53" t="s">
        <v>32</v>
      </c>
      <c r="B387" s="54" t="s">
        <v>31</v>
      </c>
      <c r="C387" s="54" t="s">
        <v>21</v>
      </c>
      <c r="D387" s="55">
        <v>42583</v>
      </c>
      <c r="E387" s="14">
        <v>25</v>
      </c>
      <c r="F387" s="56">
        <v>1</v>
      </c>
      <c r="G387" s="14">
        <v>25</v>
      </c>
      <c r="H387" s="56">
        <v>0.3</v>
      </c>
      <c r="I387" s="14">
        <v>25</v>
      </c>
      <c r="J387" s="56">
        <v>0.5</v>
      </c>
      <c r="K387" s="14">
        <v>24.864000000000001</v>
      </c>
      <c r="L387" s="56">
        <v>1</v>
      </c>
      <c r="M387" s="14">
        <v>25</v>
      </c>
      <c r="N387" s="56">
        <v>0.9</v>
      </c>
      <c r="O387" s="14">
        <v>25</v>
      </c>
      <c r="P387" s="56">
        <v>0.7</v>
      </c>
      <c r="Q387" s="14">
        <v>25</v>
      </c>
      <c r="R387" s="56">
        <v>4.0999999999999996</v>
      </c>
      <c r="S387" s="14">
        <v>29.161999999999999</v>
      </c>
      <c r="T387" s="56">
        <v>3.9</v>
      </c>
      <c r="U387" s="14">
        <v>25</v>
      </c>
      <c r="V387" s="56">
        <v>0</v>
      </c>
      <c r="W387" s="15"/>
      <c r="X387" s="15"/>
      <c r="Y387" s="15"/>
    </row>
    <row r="388" spans="1:25" ht="12.75" customHeight="1">
      <c r="A388" s="53" t="s">
        <v>32</v>
      </c>
      <c r="B388" s="54" t="s">
        <v>31</v>
      </c>
      <c r="C388" s="54" t="s">
        <v>21</v>
      </c>
      <c r="D388" s="55">
        <v>43313</v>
      </c>
      <c r="E388" s="14">
        <v>26.67</v>
      </c>
      <c r="F388" s="56">
        <v>0.8</v>
      </c>
      <c r="G388" s="14">
        <v>27.306000000000001</v>
      </c>
      <c r="H388" s="56">
        <v>1.1000000000000001</v>
      </c>
      <c r="I388" s="14">
        <v>25.341999999999999</v>
      </c>
      <c r="J388" s="56">
        <v>1.3</v>
      </c>
      <c r="K388" s="14">
        <v>26.67</v>
      </c>
      <c r="L388" s="56">
        <v>1.3</v>
      </c>
      <c r="M388" s="14">
        <v>27.08</v>
      </c>
      <c r="N388" s="56">
        <v>1</v>
      </c>
      <c r="O388" s="14">
        <v>27.27</v>
      </c>
      <c r="P388" s="56">
        <v>1.4</v>
      </c>
      <c r="Q388" s="14">
        <v>25.943999999999999</v>
      </c>
      <c r="R388" s="56">
        <v>2.5</v>
      </c>
      <c r="S388" s="14">
        <v>28.702000000000002</v>
      </c>
      <c r="T388" s="56">
        <v>2.9</v>
      </c>
      <c r="U388" s="14">
        <v>26.67</v>
      </c>
      <c r="V388" s="56">
        <v>0.3</v>
      </c>
      <c r="W388" s="15"/>
      <c r="X388" s="15"/>
      <c r="Y388" s="15"/>
    </row>
    <row r="389" spans="1:25" ht="12.75" customHeight="1">
      <c r="A389" s="53" t="s">
        <v>32</v>
      </c>
      <c r="B389" s="54" t="s">
        <v>31</v>
      </c>
      <c r="C389" s="54" t="s">
        <v>21</v>
      </c>
      <c r="D389" s="55">
        <v>44044</v>
      </c>
      <c r="E389" s="14">
        <v>30.797000000000001</v>
      </c>
      <c r="F389" s="56">
        <v>1.1000000000000001</v>
      </c>
      <c r="G389" s="14">
        <v>32.290999999999997</v>
      </c>
      <c r="H389" s="56">
        <v>1.9</v>
      </c>
      <c r="I389" s="14">
        <v>30.431000000000001</v>
      </c>
      <c r="J389" s="56">
        <v>1.7</v>
      </c>
      <c r="K389" s="14">
        <v>30</v>
      </c>
      <c r="L389" s="56">
        <v>1.2</v>
      </c>
      <c r="M389" s="14">
        <v>31.937999999999999</v>
      </c>
      <c r="N389" s="56">
        <v>1.9</v>
      </c>
      <c r="O389" s="14">
        <v>31.806999999999999</v>
      </c>
      <c r="P389" s="56">
        <v>1.4</v>
      </c>
      <c r="Q389" s="14">
        <v>31.48</v>
      </c>
      <c r="R389" s="56">
        <v>3.6</v>
      </c>
      <c r="S389" s="14">
        <v>32.829000000000001</v>
      </c>
      <c r="T389" s="56">
        <v>4.4000000000000004</v>
      </c>
      <c r="U389" s="14">
        <v>31.25</v>
      </c>
      <c r="V389" s="56">
        <v>0.5</v>
      </c>
      <c r="W389" s="15"/>
      <c r="X389" s="15"/>
      <c r="Y389" s="15"/>
    </row>
    <row r="390" spans="1:25" ht="12.75" customHeight="1">
      <c r="A390" s="53" t="s">
        <v>32</v>
      </c>
      <c r="B390" s="54" t="s">
        <v>31</v>
      </c>
      <c r="C390" s="54" t="s">
        <v>21</v>
      </c>
      <c r="D390" s="55">
        <v>44774</v>
      </c>
      <c r="E390" s="14">
        <v>30</v>
      </c>
      <c r="F390" s="56">
        <v>1</v>
      </c>
      <c r="G390" s="14">
        <v>31.957999999999998</v>
      </c>
      <c r="H390" s="56">
        <v>1.5</v>
      </c>
      <c r="I390" s="14">
        <v>29.67</v>
      </c>
      <c r="J390" s="56">
        <v>1</v>
      </c>
      <c r="K390" s="14">
        <v>31.198</v>
      </c>
      <c r="L390" s="56">
        <v>2</v>
      </c>
      <c r="M390" s="14">
        <v>30</v>
      </c>
      <c r="N390" s="56">
        <v>1.4</v>
      </c>
      <c r="O390" s="14">
        <v>30.388000000000002</v>
      </c>
      <c r="P390" s="56">
        <v>1.9</v>
      </c>
      <c r="Q390" s="14">
        <v>31.265000000000001</v>
      </c>
      <c r="R390" s="56">
        <v>4.5999999999999996</v>
      </c>
      <c r="S390" s="14">
        <v>33.343000000000004</v>
      </c>
      <c r="T390" s="56">
        <v>5.0999999999999996</v>
      </c>
      <c r="U390" s="14">
        <v>30.478000000000002</v>
      </c>
      <c r="V390" s="56">
        <v>1</v>
      </c>
      <c r="W390" s="15"/>
      <c r="X390" s="15"/>
      <c r="Y390" s="15"/>
    </row>
    <row r="391" spans="1:25" ht="12.75" customHeight="1">
      <c r="A391" s="57" t="s">
        <v>32</v>
      </c>
      <c r="B391" s="58" t="s">
        <v>31</v>
      </c>
      <c r="C391" s="58" t="s">
        <v>21</v>
      </c>
      <c r="D391" s="59">
        <v>45505</v>
      </c>
      <c r="E391" s="16">
        <v>33.299999999999997</v>
      </c>
      <c r="F391" s="60">
        <v>0.8</v>
      </c>
      <c r="G391" s="16">
        <v>34.012</v>
      </c>
      <c r="H391" s="60">
        <v>1.3</v>
      </c>
      <c r="I391" s="16">
        <v>32.5</v>
      </c>
      <c r="J391" s="60">
        <v>1.4</v>
      </c>
      <c r="K391" s="16">
        <v>32.445999999999998</v>
      </c>
      <c r="L391" s="60">
        <v>1</v>
      </c>
      <c r="M391" s="16">
        <v>34.472999999999999</v>
      </c>
      <c r="N391" s="60">
        <v>1.6</v>
      </c>
      <c r="O391" s="16">
        <v>34.506</v>
      </c>
      <c r="P391" s="60">
        <v>1.7</v>
      </c>
      <c r="Q391" s="16">
        <v>33.33</v>
      </c>
      <c r="R391" s="60">
        <v>3.9</v>
      </c>
      <c r="S391" s="16">
        <v>36.021000000000001</v>
      </c>
      <c r="T391" s="60">
        <v>3.2</v>
      </c>
      <c r="U391" s="16">
        <v>33.33</v>
      </c>
      <c r="V391" s="60">
        <v>0.2</v>
      </c>
      <c r="W391" s="15"/>
      <c r="X391" s="15"/>
      <c r="Y391" s="15"/>
    </row>
    <row r="392" spans="1:25" ht="12.75" customHeight="1">
      <c r="A392" s="53" t="s">
        <v>32</v>
      </c>
      <c r="B392" s="54" t="s">
        <v>21</v>
      </c>
      <c r="C392" s="54" t="s">
        <v>42</v>
      </c>
      <c r="D392" s="55">
        <v>38200</v>
      </c>
      <c r="E392" s="14">
        <v>21.78</v>
      </c>
      <c r="F392" s="56">
        <v>1.7</v>
      </c>
      <c r="G392" s="14">
        <v>21.111999999999998</v>
      </c>
      <c r="H392" s="56">
        <v>1.5</v>
      </c>
      <c r="I392" s="14">
        <v>22</v>
      </c>
      <c r="J392" s="56">
        <v>1.9</v>
      </c>
      <c r="K392" s="14">
        <v>19.486000000000001</v>
      </c>
      <c r="L392" s="56">
        <v>1.4</v>
      </c>
      <c r="M392" s="14">
        <v>21.611999999999998</v>
      </c>
      <c r="N392" s="56">
        <v>1.6</v>
      </c>
      <c r="O392" s="14">
        <v>20.692</v>
      </c>
      <c r="P392" s="56">
        <v>2.2999999999999998</v>
      </c>
      <c r="Q392" s="14">
        <v>24.39</v>
      </c>
      <c r="R392" s="56">
        <v>5.7</v>
      </c>
      <c r="S392" s="14">
        <v>25</v>
      </c>
      <c r="T392" s="56">
        <v>3.8</v>
      </c>
      <c r="U392" s="14">
        <v>21.36</v>
      </c>
      <c r="V392" s="56">
        <v>0.8</v>
      </c>
      <c r="W392" s="15"/>
      <c r="X392" s="15"/>
      <c r="Y392" s="15"/>
    </row>
    <row r="393" spans="1:25" ht="12.75" customHeight="1">
      <c r="A393" s="53" t="s">
        <v>32</v>
      </c>
      <c r="B393" s="54" t="s">
        <v>21</v>
      </c>
      <c r="C393" s="54" t="s">
        <v>42</v>
      </c>
      <c r="D393" s="55">
        <v>38565</v>
      </c>
      <c r="E393" s="14">
        <v>22.5</v>
      </c>
      <c r="F393" s="56">
        <v>2</v>
      </c>
      <c r="G393" s="14">
        <v>22.22</v>
      </c>
      <c r="H393" s="56">
        <v>1</v>
      </c>
      <c r="I393" s="14">
        <v>22.5</v>
      </c>
      <c r="J393" s="56">
        <v>2.4</v>
      </c>
      <c r="K393" s="14">
        <v>21.05</v>
      </c>
      <c r="L393" s="56">
        <v>1.9</v>
      </c>
      <c r="M393" s="14">
        <v>22.75</v>
      </c>
      <c r="N393" s="56">
        <v>2.1</v>
      </c>
      <c r="O393" s="14">
        <v>21.67</v>
      </c>
      <c r="P393" s="56">
        <v>3.7</v>
      </c>
      <c r="Q393" s="14">
        <v>25</v>
      </c>
      <c r="R393" s="56">
        <v>7</v>
      </c>
      <c r="S393" s="14">
        <v>26.32</v>
      </c>
      <c r="T393" s="56">
        <v>3.3</v>
      </c>
      <c r="U393" s="14">
        <v>22.37</v>
      </c>
      <c r="V393" s="56">
        <v>0.9</v>
      </c>
      <c r="W393" s="15"/>
      <c r="X393" s="15"/>
      <c r="Y393" s="15"/>
    </row>
    <row r="394" spans="1:25" ht="12.75" customHeight="1">
      <c r="A394" s="53" t="s">
        <v>32</v>
      </c>
      <c r="B394" s="54" t="s">
        <v>21</v>
      </c>
      <c r="C394" s="54" t="s">
        <v>42</v>
      </c>
      <c r="D394" s="55">
        <v>38930</v>
      </c>
      <c r="E394" s="14">
        <v>23.75</v>
      </c>
      <c r="F394" s="56">
        <v>2.2000000000000002</v>
      </c>
      <c r="G394" s="14">
        <v>22.491</v>
      </c>
      <c r="H394" s="56">
        <v>1.9</v>
      </c>
      <c r="I394" s="14">
        <v>22.81</v>
      </c>
      <c r="J394" s="56">
        <v>1.6</v>
      </c>
      <c r="K394" s="14">
        <v>21.617000000000001</v>
      </c>
      <c r="L394" s="56">
        <v>1.7</v>
      </c>
      <c r="M394" s="14">
        <v>22.661999999999999</v>
      </c>
      <c r="N394" s="56">
        <v>2.1</v>
      </c>
      <c r="O394" s="14">
        <v>22.294</v>
      </c>
      <c r="P394" s="56">
        <v>3.5</v>
      </c>
      <c r="Q394" s="14">
        <v>22.41</v>
      </c>
      <c r="R394" s="56">
        <v>10.1</v>
      </c>
      <c r="S394" s="14">
        <v>27.984999999999999</v>
      </c>
      <c r="T394" s="56">
        <v>3.7</v>
      </c>
      <c r="U394" s="14">
        <v>22.97</v>
      </c>
      <c r="V394" s="56">
        <v>1</v>
      </c>
      <c r="W394" s="15"/>
      <c r="X394" s="15"/>
      <c r="Y394" s="15"/>
    </row>
    <row r="395" spans="1:25" ht="12.75" customHeight="1">
      <c r="A395" s="53" t="s">
        <v>32</v>
      </c>
      <c r="B395" s="54" t="s">
        <v>21</v>
      </c>
      <c r="C395" s="54" t="s">
        <v>42</v>
      </c>
      <c r="D395" s="55">
        <v>39295</v>
      </c>
      <c r="E395" s="14">
        <v>25</v>
      </c>
      <c r="F395" s="56">
        <v>1.7</v>
      </c>
      <c r="G395" s="14">
        <v>23.81</v>
      </c>
      <c r="H395" s="56">
        <v>1.9</v>
      </c>
      <c r="I395" s="14">
        <v>24.853000000000002</v>
      </c>
      <c r="J395" s="56">
        <v>1.7</v>
      </c>
      <c r="K395" s="14">
        <v>23.33</v>
      </c>
      <c r="L395" s="56">
        <v>2.1</v>
      </c>
      <c r="M395" s="14">
        <v>24.285</v>
      </c>
      <c r="N395" s="56">
        <v>3.3</v>
      </c>
      <c r="O395" s="14">
        <v>23.27</v>
      </c>
      <c r="P395" s="56">
        <v>3.4</v>
      </c>
      <c r="Q395" s="14">
        <v>26.25</v>
      </c>
      <c r="R395" s="56">
        <v>7.2</v>
      </c>
      <c r="S395" s="14">
        <v>32.231999999999999</v>
      </c>
      <c r="T395" s="56">
        <v>2.7</v>
      </c>
      <c r="U395" s="14">
        <v>24.74</v>
      </c>
      <c r="V395" s="56">
        <v>0.9</v>
      </c>
      <c r="W395" s="15"/>
      <c r="X395" s="15"/>
      <c r="Y395" s="15"/>
    </row>
    <row r="396" spans="1:25" ht="12.75" customHeight="1">
      <c r="A396" s="53" t="s">
        <v>32</v>
      </c>
      <c r="B396" s="54" t="s">
        <v>21</v>
      </c>
      <c r="C396" s="54" t="s">
        <v>42</v>
      </c>
      <c r="D396" s="55">
        <v>39661</v>
      </c>
      <c r="E396" s="14">
        <v>26.25</v>
      </c>
      <c r="F396" s="56">
        <v>2.2999999999999998</v>
      </c>
      <c r="G396" s="14">
        <v>24.962</v>
      </c>
      <c r="H396" s="56">
        <v>2</v>
      </c>
      <c r="I396" s="14">
        <v>25.951000000000001</v>
      </c>
      <c r="J396" s="56">
        <v>2.2000000000000002</v>
      </c>
      <c r="K396" s="14">
        <v>24</v>
      </c>
      <c r="L396" s="56">
        <v>3</v>
      </c>
      <c r="M396" s="14">
        <v>25.687999999999999</v>
      </c>
      <c r="N396" s="56">
        <v>2.2000000000000002</v>
      </c>
      <c r="O396" s="14">
        <v>25</v>
      </c>
      <c r="P396" s="56">
        <v>4.5</v>
      </c>
      <c r="Q396" s="14">
        <v>28.908000000000001</v>
      </c>
      <c r="R396" s="56">
        <v>6.5</v>
      </c>
      <c r="S396" s="14">
        <v>33.393999999999998</v>
      </c>
      <c r="T396" s="56">
        <v>5.2</v>
      </c>
      <c r="U396" s="14">
        <v>25.381</v>
      </c>
      <c r="V396" s="56">
        <v>1.2</v>
      </c>
      <c r="W396" s="15"/>
      <c r="X396" s="15"/>
      <c r="Y396" s="15"/>
    </row>
    <row r="397" spans="1:25" ht="12.75" customHeight="1">
      <c r="A397" s="53" t="s">
        <v>32</v>
      </c>
      <c r="B397" s="54" t="s">
        <v>21</v>
      </c>
      <c r="C397" s="54" t="s">
        <v>42</v>
      </c>
      <c r="D397" s="55">
        <v>40026</v>
      </c>
      <c r="E397" s="14">
        <v>28.13</v>
      </c>
      <c r="F397" s="56">
        <v>2.2999999999999998</v>
      </c>
      <c r="G397" s="14">
        <v>25.315999999999999</v>
      </c>
      <c r="H397" s="56">
        <v>1.3</v>
      </c>
      <c r="I397" s="14">
        <v>27.602</v>
      </c>
      <c r="J397" s="56">
        <v>3.6</v>
      </c>
      <c r="K397" s="14">
        <v>25</v>
      </c>
      <c r="L397" s="56">
        <v>2</v>
      </c>
      <c r="M397" s="14">
        <v>27.812000000000001</v>
      </c>
      <c r="N397" s="56">
        <v>2.9</v>
      </c>
      <c r="O397" s="14">
        <v>26.032</v>
      </c>
      <c r="P397" s="56">
        <v>2.2999999999999998</v>
      </c>
      <c r="Q397" s="14">
        <v>31.166</v>
      </c>
      <c r="R397" s="56">
        <v>8.5</v>
      </c>
      <c r="S397" s="14">
        <v>35.146000000000001</v>
      </c>
      <c r="T397" s="56">
        <v>3.8</v>
      </c>
      <c r="U397" s="14">
        <v>27.084</v>
      </c>
      <c r="V397" s="56">
        <v>1.2</v>
      </c>
      <c r="W397" s="15"/>
      <c r="X397" s="15"/>
      <c r="Y397" s="15"/>
    </row>
    <row r="398" spans="1:25" ht="12.75" customHeight="1">
      <c r="A398" s="53" t="s">
        <v>32</v>
      </c>
      <c r="B398" s="54" t="s">
        <v>21</v>
      </c>
      <c r="C398" s="54" t="s">
        <v>42</v>
      </c>
      <c r="D398" s="55">
        <v>40391</v>
      </c>
      <c r="E398" s="14">
        <v>28.934999999999999</v>
      </c>
      <c r="F398" s="56">
        <v>2.1</v>
      </c>
      <c r="G398" s="14">
        <v>26.544</v>
      </c>
      <c r="H398" s="56">
        <v>1.6</v>
      </c>
      <c r="I398" s="14">
        <v>27.795000000000002</v>
      </c>
      <c r="J398" s="56">
        <v>1.8</v>
      </c>
      <c r="K398" s="14">
        <v>25</v>
      </c>
      <c r="L398" s="56">
        <v>2.4</v>
      </c>
      <c r="M398" s="14">
        <v>28.968</v>
      </c>
      <c r="N398" s="56">
        <v>2.5</v>
      </c>
      <c r="O398" s="14">
        <v>28.204000000000001</v>
      </c>
      <c r="P398" s="56">
        <v>3.7</v>
      </c>
      <c r="Q398" s="14">
        <v>31.08</v>
      </c>
      <c r="R398" s="56">
        <v>5.7</v>
      </c>
      <c r="S398" s="14">
        <v>32.89</v>
      </c>
      <c r="T398" s="56">
        <v>3.4</v>
      </c>
      <c r="U398" s="14">
        <v>27.78</v>
      </c>
      <c r="V398" s="56">
        <v>1</v>
      </c>
      <c r="W398" s="15"/>
      <c r="X398" s="15"/>
      <c r="Y398" s="15"/>
    </row>
    <row r="399" spans="1:25" ht="12.75" customHeight="1">
      <c r="A399" s="53" t="s">
        <v>32</v>
      </c>
      <c r="B399" s="54" t="s">
        <v>21</v>
      </c>
      <c r="C399" s="54" t="s">
        <v>42</v>
      </c>
      <c r="D399" s="55">
        <v>40756</v>
      </c>
      <c r="E399" s="14">
        <v>29.07</v>
      </c>
      <c r="F399" s="56">
        <v>1.3</v>
      </c>
      <c r="G399" s="14">
        <v>28.497</v>
      </c>
      <c r="H399" s="56">
        <v>1.8</v>
      </c>
      <c r="I399" s="14">
        <v>30.56</v>
      </c>
      <c r="J399" s="56">
        <v>2</v>
      </c>
      <c r="K399" s="14">
        <v>27.17</v>
      </c>
      <c r="L399" s="56">
        <v>2.1</v>
      </c>
      <c r="M399" s="14">
        <v>31.25</v>
      </c>
      <c r="N399" s="56">
        <v>2.7</v>
      </c>
      <c r="O399" s="14">
        <v>26.667000000000002</v>
      </c>
      <c r="P399" s="56">
        <v>2.2999999999999998</v>
      </c>
      <c r="Q399" s="14">
        <v>31.324999999999999</v>
      </c>
      <c r="R399" s="56">
        <v>4.9000000000000004</v>
      </c>
      <c r="S399" s="14">
        <v>32.96</v>
      </c>
      <c r="T399" s="56">
        <v>5.5</v>
      </c>
      <c r="U399" s="14">
        <v>29.321999999999999</v>
      </c>
      <c r="V399" s="56">
        <v>0.9</v>
      </c>
      <c r="W399" s="15"/>
      <c r="X399" s="15"/>
      <c r="Y399" s="15"/>
    </row>
    <row r="400" spans="1:25" ht="12.75" customHeight="1">
      <c r="A400" s="53" t="s">
        <v>32</v>
      </c>
      <c r="B400" s="54" t="s">
        <v>21</v>
      </c>
      <c r="C400" s="54" t="s">
        <v>42</v>
      </c>
      <c r="D400" s="55">
        <v>41122</v>
      </c>
      <c r="E400" s="14">
        <v>30.372</v>
      </c>
      <c r="F400" s="56">
        <v>1.6</v>
      </c>
      <c r="G400" s="14">
        <v>29.015999999999998</v>
      </c>
      <c r="H400" s="56">
        <v>1.5</v>
      </c>
      <c r="I400" s="14">
        <v>31.861999999999998</v>
      </c>
      <c r="J400" s="56">
        <v>2.5</v>
      </c>
      <c r="K400" s="14">
        <v>27.82</v>
      </c>
      <c r="L400" s="56">
        <v>2.2000000000000002</v>
      </c>
      <c r="M400" s="14">
        <v>31.934000000000001</v>
      </c>
      <c r="N400" s="56">
        <v>1.4</v>
      </c>
      <c r="O400" s="14">
        <v>27.5</v>
      </c>
      <c r="P400" s="56">
        <v>2.7</v>
      </c>
      <c r="Q400" s="14">
        <v>32.89</v>
      </c>
      <c r="R400" s="56">
        <v>5.4</v>
      </c>
      <c r="S400" s="14">
        <v>36.417999999999999</v>
      </c>
      <c r="T400" s="56">
        <v>3.3</v>
      </c>
      <c r="U400" s="14">
        <v>30.03</v>
      </c>
      <c r="V400" s="56">
        <v>0.6</v>
      </c>
      <c r="W400" s="15"/>
      <c r="X400" s="15"/>
      <c r="Y400" s="15"/>
    </row>
    <row r="401" spans="1:25" ht="12.75" customHeight="1">
      <c r="A401" s="53" t="s">
        <v>32</v>
      </c>
      <c r="B401" s="54" t="s">
        <v>21</v>
      </c>
      <c r="C401" s="54" t="s">
        <v>42</v>
      </c>
      <c r="D401" s="55">
        <v>41487</v>
      </c>
      <c r="E401" s="14">
        <v>32.17</v>
      </c>
      <c r="F401" s="56">
        <v>2</v>
      </c>
      <c r="G401" s="14">
        <v>30.222000000000001</v>
      </c>
      <c r="H401" s="56">
        <v>2</v>
      </c>
      <c r="I401" s="14">
        <v>31.94</v>
      </c>
      <c r="J401" s="56">
        <v>1.9</v>
      </c>
      <c r="K401" s="14">
        <v>29.14</v>
      </c>
      <c r="L401" s="56">
        <v>2.5</v>
      </c>
      <c r="M401" s="14">
        <v>32.5</v>
      </c>
      <c r="N401" s="56">
        <v>3</v>
      </c>
      <c r="O401" s="14">
        <v>28.58</v>
      </c>
      <c r="P401" s="56">
        <v>3.6</v>
      </c>
      <c r="Q401" s="14">
        <v>37.5</v>
      </c>
      <c r="R401" s="56">
        <v>3.4</v>
      </c>
      <c r="S401" s="14">
        <v>37.514000000000003</v>
      </c>
      <c r="T401" s="56">
        <v>6.2</v>
      </c>
      <c r="U401" s="14">
        <v>31.37</v>
      </c>
      <c r="V401" s="56">
        <v>1</v>
      </c>
      <c r="W401" s="15"/>
      <c r="X401" s="15"/>
      <c r="Y401" s="15"/>
    </row>
    <row r="402" spans="1:25" ht="12.75" customHeight="1">
      <c r="A402" s="53" t="s">
        <v>32</v>
      </c>
      <c r="B402" s="54" t="s">
        <v>21</v>
      </c>
      <c r="C402" s="54" t="s">
        <v>42</v>
      </c>
      <c r="D402" s="55">
        <v>41852</v>
      </c>
      <c r="E402" s="14">
        <v>34.173999999999999</v>
      </c>
      <c r="F402" s="56">
        <v>2.6</v>
      </c>
      <c r="G402" s="14">
        <v>32.494</v>
      </c>
      <c r="H402" s="56">
        <v>1.7</v>
      </c>
      <c r="I402" s="14">
        <v>32.814</v>
      </c>
      <c r="J402" s="56">
        <v>2.7</v>
      </c>
      <c r="K402" s="14">
        <v>32</v>
      </c>
      <c r="L402" s="56">
        <v>2.6</v>
      </c>
      <c r="M402" s="14">
        <v>37.5</v>
      </c>
      <c r="N402" s="56">
        <v>3.1</v>
      </c>
      <c r="O402" s="14">
        <v>32.381999999999998</v>
      </c>
      <c r="P402" s="56">
        <v>3.1</v>
      </c>
      <c r="Q402" s="14">
        <v>40</v>
      </c>
      <c r="R402" s="56">
        <v>3.1</v>
      </c>
      <c r="S402" s="14">
        <v>40.481999999999999</v>
      </c>
      <c r="T402" s="56">
        <v>2.4</v>
      </c>
      <c r="U402" s="14">
        <v>33.33</v>
      </c>
      <c r="V402" s="56">
        <v>1</v>
      </c>
      <c r="W402" s="15"/>
      <c r="X402" s="15"/>
      <c r="Y402" s="15"/>
    </row>
    <row r="403" spans="1:25" ht="12.75" customHeight="1">
      <c r="A403" s="53" t="s">
        <v>32</v>
      </c>
      <c r="B403" s="54" t="s">
        <v>21</v>
      </c>
      <c r="C403" s="54" t="s">
        <v>42</v>
      </c>
      <c r="D403" s="55">
        <v>42583</v>
      </c>
      <c r="E403" s="14">
        <v>35.368000000000002</v>
      </c>
      <c r="F403" s="56">
        <v>2.7</v>
      </c>
      <c r="G403" s="14">
        <v>35</v>
      </c>
      <c r="H403" s="56">
        <v>1.8</v>
      </c>
      <c r="I403" s="14">
        <v>37.290999999999997</v>
      </c>
      <c r="J403" s="56">
        <v>3.6</v>
      </c>
      <c r="K403" s="14">
        <v>32.281999999999996</v>
      </c>
      <c r="L403" s="56">
        <v>3.4</v>
      </c>
      <c r="M403" s="14">
        <v>37.5</v>
      </c>
      <c r="N403" s="56">
        <v>3.5</v>
      </c>
      <c r="O403" s="14">
        <v>32.057000000000002</v>
      </c>
      <c r="P403" s="56">
        <v>3.2</v>
      </c>
      <c r="Q403" s="14">
        <v>44.3</v>
      </c>
      <c r="R403" s="56">
        <v>4.8</v>
      </c>
      <c r="S403" s="14">
        <v>41.234999999999999</v>
      </c>
      <c r="T403" s="56">
        <v>6.9</v>
      </c>
      <c r="U403" s="14">
        <v>35.56</v>
      </c>
      <c r="V403" s="56">
        <v>1.4</v>
      </c>
      <c r="W403" s="15"/>
      <c r="X403" s="15"/>
      <c r="Y403" s="15"/>
    </row>
    <row r="404" spans="1:25" ht="12.75" customHeight="1">
      <c r="A404" s="53" t="s">
        <v>32</v>
      </c>
      <c r="B404" s="54" t="s">
        <v>21</v>
      </c>
      <c r="C404" s="54" t="s">
        <v>42</v>
      </c>
      <c r="D404" s="55">
        <v>43313</v>
      </c>
      <c r="E404" s="14">
        <v>36.921999999999997</v>
      </c>
      <c r="F404" s="56">
        <v>1.8</v>
      </c>
      <c r="G404" s="14">
        <v>37.808</v>
      </c>
      <c r="H404" s="56">
        <v>1.9</v>
      </c>
      <c r="I404" s="14">
        <v>40</v>
      </c>
      <c r="J404" s="56">
        <v>3</v>
      </c>
      <c r="K404" s="14">
        <v>33.567999999999998</v>
      </c>
      <c r="L404" s="56">
        <v>4</v>
      </c>
      <c r="M404" s="14">
        <v>37.5</v>
      </c>
      <c r="N404" s="56">
        <v>3.9</v>
      </c>
      <c r="O404" s="14">
        <v>34.21</v>
      </c>
      <c r="P404" s="56">
        <v>3.6</v>
      </c>
      <c r="Q404" s="14">
        <v>44.633000000000003</v>
      </c>
      <c r="R404" s="56">
        <v>4</v>
      </c>
      <c r="S404" s="14">
        <v>43.854999999999997</v>
      </c>
      <c r="T404" s="56">
        <v>8</v>
      </c>
      <c r="U404" s="14">
        <v>37.5</v>
      </c>
      <c r="V404" s="56">
        <v>0.9</v>
      </c>
      <c r="W404" s="15"/>
      <c r="X404" s="15"/>
      <c r="Y404" s="15"/>
    </row>
    <row r="405" spans="1:25" ht="12.75" customHeight="1">
      <c r="A405" s="53" t="s">
        <v>32</v>
      </c>
      <c r="B405" s="54" t="s">
        <v>21</v>
      </c>
      <c r="C405" s="54" t="s">
        <v>42</v>
      </c>
      <c r="D405" s="55">
        <v>44044</v>
      </c>
      <c r="E405" s="14">
        <v>44.113999999999997</v>
      </c>
      <c r="F405" s="56">
        <v>1.9</v>
      </c>
      <c r="G405" s="14">
        <v>42.076000000000001</v>
      </c>
      <c r="H405" s="56">
        <v>2.8</v>
      </c>
      <c r="I405" s="14">
        <v>46.88</v>
      </c>
      <c r="J405" s="56">
        <v>4.5</v>
      </c>
      <c r="K405" s="14">
        <v>37.5</v>
      </c>
      <c r="L405" s="56">
        <v>3.6</v>
      </c>
      <c r="M405" s="14">
        <v>45</v>
      </c>
      <c r="N405" s="56">
        <v>3.5</v>
      </c>
      <c r="O405" s="14">
        <v>40.54</v>
      </c>
      <c r="P405" s="56">
        <v>4.0999999999999996</v>
      </c>
      <c r="Q405" s="14">
        <v>47.545000000000002</v>
      </c>
      <c r="R405" s="56">
        <v>5.3</v>
      </c>
      <c r="S405" s="14">
        <v>49.801000000000002</v>
      </c>
      <c r="T405" s="56">
        <v>5.2</v>
      </c>
      <c r="U405" s="14">
        <v>43.478999999999999</v>
      </c>
      <c r="V405" s="56">
        <v>1.2</v>
      </c>
      <c r="W405" s="15"/>
      <c r="X405" s="15"/>
      <c r="Y405" s="15"/>
    </row>
    <row r="406" spans="1:25" ht="12.75" customHeight="1">
      <c r="A406" s="53" t="s">
        <v>32</v>
      </c>
      <c r="B406" s="54" t="s">
        <v>21</v>
      </c>
      <c r="C406" s="54" t="s">
        <v>42</v>
      </c>
      <c r="D406" s="55">
        <v>44774</v>
      </c>
      <c r="E406" s="14">
        <v>43.734000000000002</v>
      </c>
      <c r="F406" s="56">
        <v>2.6</v>
      </c>
      <c r="G406" s="14">
        <v>45.372</v>
      </c>
      <c r="H406" s="56">
        <v>2.7</v>
      </c>
      <c r="I406" s="14">
        <v>49.128999999999998</v>
      </c>
      <c r="J406" s="56">
        <v>2.2000000000000002</v>
      </c>
      <c r="K406" s="14">
        <v>38.985999999999997</v>
      </c>
      <c r="L406" s="56">
        <v>3.1</v>
      </c>
      <c r="M406" s="14">
        <v>44.789000000000001</v>
      </c>
      <c r="N406" s="56">
        <v>4.5999999999999996</v>
      </c>
      <c r="O406" s="14">
        <v>43.353000000000002</v>
      </c>
      <c r="P406" s="56">
        <v>3.3</v>
      </c>
      <c r="Q406" s="14">
        <v>50</v>
      </c>
      <c r="R406" s="56">
        <v>6.2</v>
      </c>
      <c r="S406" s="14">
        <v>48.598999999999997</v>
      </c>
      <c r="T406" s="56">
        <v>6.2</v>
      </c>
      <c r="U406" s="14">
        <v>45.497</v>
      </c>
      <c r="V406" s="56">
        <v>1.4</v>
      </c>
      <c r="W406" s="15"/>
      <c r="X406" s="15"/>
      <c r="Y406" s="15"/>
    </row>
    <row r="407" spans="1:25" ht="12.75" customHeight="1">
      <c r="A407" s="53" t="s">
        <v>32</v>
      </c>
      <c r="B407" s="54" t="s">
        <v>21</v>
      </c>
      <c r="C407" s="54" t="s">
        <v>42</v>
      </c>
      <c r="D407" s="55">
        <v>45505</v>
      </c>
      <c r="E407" s="14">
        <v>46.921999999999997</v>
      </c>
      <c r="F407" s="56">
        <v>2.7</v>
      </c>
      <c r="G407" s="14">
        <v>47.844999999999999</v>
      </c>
      <c r="H407" s="56">
        <v>2.5</v>
      </c>
      <c r="I407" s="14">
        <v>50</v>
      </c>
      <c r="J407" s="56">
        <v>1.9</v>
      </c>
      <c r="K407" s="14">
        <v>42.107999999999997</v>
      </c>
      <c r="L407" s="56">
        <v>5</v>
      </c>
      <c r="M407" s="14">
        <v>46.88</v>
      </c>
      <c r="N407" s="56">
        <v>3.6</v>
      </c>
      <c r="O407" s="14">
        <v>43.311999999999998</v>
      </c>
      <c r="P407" s="56">
        <v>4.7</v>
      </c>
      <c r="Q407" s="14">
        <v>53.201999999999998</v>
      </c>
      <c r="R407" s="56">
        <v>5.0999999999999996</v>
      </c>
      <c r="S407" s="14">
        <v>57.140999999999998</v>
      </c>
      <c r="T407" s="56">
        <v>5.3</v>
      </c>
      <c r="U407" s="14">
        <v>47.5</v>
      </c>
      <c r="V407" s="56">
        <v>1.7</v>
      </c>
      <c r="W407" s="15"/>
      <c r="X407" s="15"/>
      <c r="Y407" s="15"/>
    </row>
    <row r="408" spans="1:25" ht="12.75" customHeight="1">
      <c r="A408" s="53" t="s">
        <v>32</v>
      </c>
      <c r="B408" s="54" t="s">
        <v>21</v>
      </c>
      <c r="C408" s="54" t="s">
        <v>43</v>
      </c>
      <c r="D408" s="55">
        <v>38200</v>
      </c>
      <c r="E408" s="14">
        <v>18.68</v>
      </c>
      <c r="F408" s="56">
        <v>0.8</v>
      </c>
      <c r="G408" s="14">
        <v>18.420000000000002</v>
      </c>
      <c r="H408" s="56">
        <v>1</v>
      </c>
      <c r="I408" s="14">
        <v>16.829999999999998</v>
      </c>
      <c r="J408" s="56">
        <v>0.5</v>
      </c>
      <c r="K408" s="14">
        <v>18</v>
      </c>
      <c r="L408" s="56">
        <v>1.2</v>
      </c>
      <c r="M408" s="14">
        <v>17.321999999999999</v>
      </c>
      <c r="N408" s="56">
        <v>1.1000000000000001</v>
      </c>
      <c r="O408" s="14">
        <v>17.11</v>
      </c>
      <c r="P408" s="56">
        <v>2</v>
      </c>
      <c r="Q408" s="14">
        <v>20</v>
      </c>
      <c r="R408" s="56">
        <v>2.2999999999999998</v>
      </c>
      <c r="S408" s="14">
        <v>22.5</v>
      </c>
      <c r="T408" s="56">
        <v>2.5</v>
      </c>
      <c r="U408" s="14">
        <v>18</v>
      </c>
      <c r="V408" s="56">
        <v>0.5</v>
      </c>
      <c r="W408" s="15"/>
      <c r="X408" s="15"/>
      <c r="Y408" s="15"/>
    </row>
    <row r="409" spans="1:25" ht="12.75" customHeight="1">
      <c r="A409" s="53" t="s">
        <v>32</v>
      </c>
      <c r="B409" s="54" t="s">
        <v>21</v>
      </c>
      <c r="C409" s="54" t="s">
        <v>43</v>
      </c>
      <c r="D409" s="55">
        <v>38565</v>
      </c>
      <c r="E409" s="14">
        <v>19.579999999999998</v>
      </c>
      <c r="F409" s="56">
        <v>1.3</v>
      </c>
      <c r="G409" s="14">
        <v>19.440000000000001</v>
      </c>
      <c r="H409" s="56">
        <v>1.3</v>
      </c>
      <c r="I409" s="14">
        <v>17.788</v>
      </c>
      <c r="J409" s="56">
        <v>0.9</v>
      </c>
      <c r="K409" s="14">
        <v>18.5</v>
      </c>
      <c r="L409" s="56">
        <v>0.6</v>
      </c>
      <c r="M409" s="14">
        <v>18.71</v>
      </c>
      <c r="N409" s="56">
        <v>1</v>
      </c>
      <c r="O409" s="14">
        <v>17.71</v>
      </c>
      <c r="P409" s="56">
        <v>1.6</v>
      </c>
      <c r="Q409" s="14">
        <v>19.440000000000001</v>
      </c>
      <c r="R409" s="56">
        <v>1.3</v>
      </c>
      <c r="S409" s="14">
        <v>22.29</v>
      </c>
      <c r="T409" s="56">
        <v>2.5</v>
      </c>
      <c r="U409" s="14">
        <v>18.87</v>
      </c>
      <c r="V409" s="56">
        <v>0.4</v>
      </c>
      <c r="W409" s="15"/>
      <c r="X409" s="15"/>
      <c r="Y409" s="15"/>
    </row>
    <row r="410" spans="1:25" ht="12.75" customHeight="1">
      <c r="A410" s="53" t="s">
        <v>32</v>
      </c>
      <c r="B410" s="54" t="s">
        <v>21</v>
      </c>
      <c r="C410" s="54" t="s">
        <v>43</v>
      </c>
      <c r="D410" s="55">
        <v>38930</v>
      </c>
      <c r="E410" s="14">
        <v>20.600999999999999</v>
      </c>
      <c r="F410" s="56">
        <v>1.2</v>
      </c>
      <c r="G410" s="14">
        <v>20</v>
      </c>
      <c r="H410" s="56">
        <v>1E-3</v>
      </c>
      <c r="I410" s="14">
        <v>18.625</v>
      </c>
      <c r="J410" s="56">
        <v>0.7</v>
      </c>
      <c r="K410" s="14">
        <v>19.042000000000002</v>
      </c>
      <c r="L410" s="56">
        <v>1.4</v>
      </c>
      <c r="M410" s="14">
        <v>19.510000000000002</v>
      </c>
      <c r="N410" s="56">
        <v>1.1000000000000001</v>
      </c>
      <c r="O410" s="14">
        <v>18</v>
      </c>
      <c r="P410" s="56">
        <v>1.9</v>
      </c>
      <c r="Q410" s="14">
        <v>20.626000000000001</v>
      </c>
      <c r="R410" s="56">
        <v>1.8</v>
      </c>
      <c r="S410" s="14">
        <v>24.32</v>
      </c>
      <c r="T410" s="56">
        <v>1.8</v>
      </c>
      <c r="U410" s="14">
        <v>20</v>
      </c>
      <c r="V410" s="56">
        <v>0.3</v>
      </c>
      <c r="W410" s="15"/>
      <c r="X410" s="15"/>
      <c r="Y410" s="15"/>
    </row>
    <row r="411" spans="1:25" ht="12.75" customHeight="1">
      <c r="A411" s="53" t="s">
        <v>32</v>
      </c>
      <c r="B411" s="54" t="s">
        <v>21</v>
      </c>
      <c r="C411" s="54" t="s">
        <v>43</v>
      </c>
      <c r="D411" s="55">
        <v>39295</v>
      </c>
      <c r="E411" s="14">
        <v>20.94</v>
      </c>
      <c r="F411" s="56">
        <v>0.9</v>
      </c>
      <c r="G411" s="14">
        <v>20.83</v>
      </c>
      <c r="H411" s="56">
        <v>1.2</v>
      </c>
      <c r="I411" s="14">
        <v>20</v>
      </c>
      <c r="J411" s="56">
        <v>0.3</v>
      </c>
      <c r="K411" s="14">
        <v>20</v>
      </c>
      <c r="L411" s="56">
        <v>0.9</v>
      </c>
      <c r="M411" s="14">
        <v>21.05</v>
      </c>
      <c r="N411" s="56">
        <v>1</v>
      </c>
      <c r="O411" s="14">
        <v>18.89</v>
      </c>
      <c r="P411" s="56">
        <v>1.1000000000000001</v>
      </c>
      <c r="Q411" s="14">
        <v>21.905000000000001</v>
      </c>
      <c r="R411" s="56">
        <v>4.9000000000000004</v>
      </c>
      <c r="S411" s="14">
        <v>27.5</v>
      </c>
      <c r="T411" s="56">
        <v>1.9</v>
      </c>
      <c r="U411" s="14">
        <v>20.6</v>
      </c>
      <c r="V411" s="56">
        <v>0.6</v>
      </c>
      <c r="W411" s="15"/>
      <c r="X411" s="15"/>
      <c r="Y411" s="15"/>
    </row>
    <row r="412" spans="1:25" ht="12.75" customHeight="1">
      <c r="A412" s="53" t="s">
        <v>32</v>
      </c>
      <c r="B412" s="54" t="s">
        <v>21</v>
      </c>
      <c r="C412" s="54" t="s">
        <v>43</v>
      </c>
      <c r="D412" s="55">
        <v>39661</v>
      </c>
      <c r="E412" s="14">
        <v>22.5</v>
      </c>
      <c r="F412" s="56">
        <v>1.2</v>
      </c>
      <c r="G412" s="14">
        <v>21.622</v>
      </c>
      <c r="H412" s="56">
        <v>1</v>
      </c>
      <c r="I412" s="14">
        <v>21.05</v>
      </c>
      <c r="J412" s="56">
        <v>1.1000000000000001</v>
      </c>
      <c r="K412" s="14">
        <v>20.585999999999999</v>
      </c>
      <c r="L412" s="56">
        <v>1.4</v>
      </c>
      <c r="M412" s="14">
        <v>23</v>
      </c>
      <c r="N412" s="56">
        <v>1.6</v>
      </c>
      <c r="O412" s="14">
        <v>20</v>
      </c>
      <c r="P412" s="56">
        <v>1.5</v>
      </c>
      <c r="Q412" s="14">
        <v>23.655000000000001</v>
      </c>
      <c r="R412" s="56">
        <v>3</v>
      </c>
      <c r="S412" s="14">
        <v>27.170999999999999</v>
      </c>
      <c r="T412" s="56">
        <v>2</v>
      </c>
      <c r="U412" s="14">
        <v>21.88</v>
      </c>
      <c r="V412" s="56">
        <v>0.5</v>
      </c>
      <c r="W412" s="15"/>
      <c r="X412" s="15"/>
      <c r="Y412" s="15"/>
    </row>
    <row r="413" spans="1:25" ht="12.75" customHeight="1">
      <c r="A413" s="53" t="s">
        <v>32</v>
      </c>
      <c r="B413" s="54" t="s">
        <v>21</v>
      </c>
      <c r="C413" s="54" t="s">
        <v>43</v>
      </c>
      <c r="D413" s="55">
        <v>40026</v>
      </c>
      <c r="E413" s="14">
        <v>22.5</v>
      </c>
      <c r="F413" s="56">
        <v>0.8</v>
      </c>
      <c r="G413" s="14">
        <v>22</v>
      </c>
      <c r="H413" s="56">
        <v>1.2</v>
      </c>
      <c r="I413" s="14">
        <v>21.63</v>
      </c>
      <c r="J413" s="56">
        <v>0.9</v>
      </c>
      <c r="K413" s="14">
        <v>22.22</v>
      </c>
      <c r="L413" s="56">
        <v>1.3</v>
      </c>
      <c r="M413" s="14">
        <v>23.68</v>
      </c>
      <c r="N413" s="56">
        <v>1.5</v>
      </c>
      <c r="O413" s="14">
        <v>21.204999999999998</v>
      </c>
      <c r="P413" s="56">
        <v>1.5</v>
      </c>
      <c r="Q413" s="14">
        <v>25</v>
      </c>
      <c r="R413" s="56">
        <v>2.9</v>
      </c>
      <c r="S413" s="14">
        <v>29</v>
      </c>
      <c r="T413" s="56">
        <v>2.4</v>
      </c>
      <c r="U413" s="14">
        <v>22.382000000000001</v>
      </c>
      <c r="V413" s="56">
        <v>0.3</v>
      </c>
      <c r="W413" s="15"/>
      <c r="X413" s="15"/>
      <c r="Y413" s="15"/>
    </row>
    <row r="414" spans="1:25" ht="12.75" customHeight="1">
      <c r="A414" s="53" t="s">
        <v>32</v>
      </c>
      <c r="B414" s="54" t="s">
        <v>21</v>
      </c>
      <c r="C414" s="54" t="s">
        <v>43</v>
      </c>
      <c r="D414" s="55">
        <v>40391</v>
      </c>
      <c r="E414" s="14">
        <v>24.045000000000002</v>
      </c>
      <c r="F414" s="56">
        <v>1.3</v>
      </c>
      <c r="G414" s="14">
        <v>23.33</v>
      </c>
      <c r="H414" s="56">
        <v>0.8</v>
      </c>
      <c r="I414" s="14">
        <v>22.73</v>
      </c>
      <c r="J414" s="56">
        <v>1.1000000000000001</v>
      </c>
      <c r="K414" s="14">
        <v>23</v>
      </c>
      <c r="L414" s="56">
        <v>1.3</v>
      </c>
      <c r="M414" s="14">
        <v>25</v>
      </c>
      <c r="N414" s="56">
        <v>1.3</v>
      </c>
      <c r="O414" s="14">
        <v>21.588999999999999</v>
      </c>
      <c r="P414" s="56">
        <v>1.4</v>
      </c>
      <c r="Q414" s="14">
        <v>25</v>
      </c>
      <c r="R414" s="56">
        <v>2.6</v>
      </c>
      <c r="S414" s="14">
        <v>28.978000000000002</v>
      </c>
      <c r="T414" s="56">
        <v>2.5</v>
      </c>
      <c r="U414" s="14">
        <v>23.68</v>
      </c>
      <c r="V414" s="56">
        <v>0.6</v>
      </c>
      <c r="W414" s="15"/>
      <c r="X414" s="15"/>
      <c r="Y414" s="15"/>
    </row>
    <row r="415" spans="1:25" ht="12.75" customHeight="1">
      <c r="A415" s="53" t="s">
        <v>32</v>
      </c>
      <c r="B415" s="54" t="s">
        <v>21</v>
      </c>
      <c r="C415" s="54" t="s">
        <v>43</v>
      </c>
      <c r="D415" s="55">
        <v>40756</v>
      </c>
      <c r="E415" s="14">
        <v>25</v>
      </c>
      <c r="F415" s="56">
        <v>0.7</v>
      </c>
      <c r="G415" s="14">
        <v>24.227</v>
      </c>
      <c r="H415" s="56">
        <v>0.9</v>
      </c>
      <c r="I415" s="14">
        <v>23.68</v>
      </c>
      <c r="J415" s="56">
        <v>1.4</v>
      </c>
      <c r="K415" s="14">
        <v>23.68</v>
      </c>
      <c r="L415" s="56">
        <v>1</v>
      </c>
      <c r="M415" s="14">
        <v>25.45</v>
      </c>
      <c r="N415" s="56">
        <v>1.3</v>
      </c>
      <c r="O415" s="14">
        <v>22.5</v>
      </c>
      <c r="P415" s="56">
        <v>1.7</v>
      </c>
      <c r="Q415" s="14">
        <v>26.294</v>
      </c>
      <c r="R415" s="56">
        <v>2.5</v>
      </c>
      <c r="S415" s="14">
        <v>30.03</v>
      </c>
      <c r="T415" s="56">
        <v>2.5</v>
      </c>
      <c r="U415" s="14">
        <v>24.68</v>
      </c>
      <c r="V415" s="56">
        <v>0.7</v>
      </c>
      <c r="W415" s="15"/>
      <c r="X415" s="15"/>
      <c r="Y415" s="15"/>
    </row>
    <row r="416" spans="1:25" ht="12.75" customHeight="1">
      <c r="A416" s="53" t="s">
        <v>32</v>
      </c>
      <c r="B416" s="54" t="s">
        <v>21</v>
      </c>
      <c r="C416" s="54" t="s">
        <v>43</v>
      </c>
      <c r="D416" s="55">
        <v>41122</v>
      </c>
      <c r="E416" s="14">
        <v>25</v>
      </c>
      <c r="F416" s="56">
        <v>0.9</v>
      </c>
      <c r="G416" s="14">
        <v>25</v>
      </c>
      <c r="H416" s="56">
        <v>0.5</v>
      </c>
      <c r="I416" s="14">
        <v>24.698</v>
      </c>
      <c r="J416" s="56">
        <v>1</v>
      </c>
      <c r="K416" s="14">
        <v>25</v>
      </c>
      <c r="L416" s="56">
        <v>0.3</v>
      </c>
      <c r="M416" s="14">
        <v>27.63</v>
      </c>
      <c r="N416" s="56">
        <v>1.3</v>
      </c>
      <c r="O416" s="14">
        <v>24.024000000000001</v>
      </c>
      <c r="P416" s="56">
        <v>1.9</v>
      </c>
      <c r="Q416" s="14">
        <v>27.63</v>
      </c>
      <c r="R416" s="56">
        <v>2</v>
      </c>
      <c r="S416" s="14">
        <v>31.835999999999999</v>
      </c>
      <c r="T416" s="56">
        <v>1.8</v>
      </c>
      <c r="U416" s="14">
        <v>25</v>
      </c>
      <c r="V416" s="56">
        <v>0.3</v>
      </c>
      <c r="W416" s="15"/>
      <c r="X416" s="15"/>
      <c r="Y416" s="15"/>
    </row>
    <row r="417" spans="1:25" ht="12.75" customHeight="1">
      <c r="A417" s="53" t="s">
        <v>32</v>
      </c>
      <c r="B417" s="54" t="s">
        <v>21</v>
      </c>
      <c r="C417" s="54" t="s">
        <v>43</v>
      </c>
      <c r="D417" s="55">
        <v>41487</v>
      </c>
      <c r="E417" s="14">
        <v>25.71</v>
      </c>
      <c r="F417" s="56">
        <v>1.3</v>
      </c>
      <c r="G417" s="14">
        <v>25</v>
      </c>
      <c r="H417" s="56">
        <v>0.7</v>
      </c>
      <c r="I417" s="14">
        <v>25</v>
      </c>
      <c r="J417" s="56">
        <v>0.1</v>
      </c>
      <c r="K417" s="14">
        <v>25</v>
      </c>
      <c r="L417" s="56">
        <v>0.6</v>
      </c>
      <c r="M417" s="14">
        <v>28</v>
      </c>
      <c r="N417" s="56">
        <v>1.6</v>
      </c>
      <c r="O417" s="14">
        <v>24</v>
      </c>
      <c r="P417" s="56">
        <v>1.3</v>
      </c>
      <c r="Q417" s="14">
        <v>28.882000000000001</v>
      </c>
      <c r="R417" s="56">
        <v>2.2000000000000002</v>
      </c>
      <c r="S417" s="14">
        <v>33.33</v>
      </c>
      <c r="T417" s="56">
        <v>2.8</v>
      </c>
      <c r="U417" s="14">
        <v>25.56</v>
      </c>
      <c r="V417" s="56">
        <v>0.8</v>
      </c>
      <c r="W417" s="15"/>
      <c r="X417" s="15"/>
      <c r="Y417" s="15"/>
    </row>
    <row r="418" spans="1:25" ht="12.75" customHeight="1">
      <c r="A418" s="53" t="s">
        <v>32</v>
      </c>
      <c r="B418" s="54" t="s">
        <v>21</v>
      </c>
      <c r="C418" s="54" t="s">
        <v>43</v>
      </c>
      <c r="D418" s="55">
        <v>41852</v>
      </c>
      <c r="E418" s="14">
        <v>28.131</v>
      </c>
      <c r="F418" s="56">
        <v>1.3</v>
      </c>
      <c r="G418" s="14">
        <v>26.975999999999999</v>
      </c>
      <c r="H418" s="56">
        <v>1.1000000000000001</v>
      </c>
      <c r="I418" s="14">
        <v>26.555</v>
      </c>
      <c r="J418" s="56">
        <v>0.8</v>
      </c>
      <c r="K418" s="14">
        <v>26.18</v>
      </c>
      <c r="L418" s="56">
        <v>1.1000000000000001</v>
      </c>
      <c r="M418" s="14">
        <v>30.401</v>
      </c>
      <c r="N418" s="56">
        <v>1.1000000000000001</v>
      </c>
      <c r="O418" s="14">
        <v>25</v>
      </c>
      <c r="P418" s="56">
        <v>1</v>
      </c>
      <c r="Q418" s="14">
        <v>31.712</v>
      </c>
      <c r="R418" s="56">
        <v>3</v>
      </c>
      <c r="S418" s="14">
        <v>36.58</v>
      </c>
      <c r="T418" s="56">
        <v>3.2</v>
      </c>
      <c r="U418" s="14">
        <v>27.62</v>
      </c>
      <c r="V418" s="56">
        <v>0.6</v>
      </c>
      <c r="W418" s="15"/>
      <c r="X418" s="15"/>
      <c r="Y418" s="15"/>
    </row>
    <row r="419" spans="1:25" ht="12.75" customHeight="1">
      <c r="A419" s="53" t="s">
        <v>32</v>
      </c>
      <c r="B419" s="54" t="s">
        <v>21</v>
      </c>
      <c r="C419" s="54" t="s">
        <v>43</v>
      </c>
      <c r="D419" s="55">
        <v>42583</v>
      </c>
      <c r="E419" s="14">
        <v>29.047999999999998</v>
      </c>
      <c r="F419" s="56">
        <v>1.3</v>
      </c>
      <c r="G419" s="14">
        <v>28</v>
      </c>
      <c r="H419" s="56">
        <v>1.1000000000000001</v>
      </c>
      <c r="I419" s="14">
        <v>27.367000000000001</v>
      </c>
      <c r="J419" s="56">
        <v>1</v>
      </c>
      <c r="K419" s="14">
        <v>27.8</v>
      </c>
      <c r="L419" s="56">
        <v>1.4</v>
      </c>
      <c r="M419" s="14">
        <v>30</v>
      </c>
      <c r="N419" s="56">
        <v>1.4</v>
      </c>
      <c r="O419" s="14">
        <v>26.32</v>
      </c>
      <c r="P419" s="56">
        <v>1.3</v>
      </c>
      <c r="Q419" s="14">
        <v>30.706</v>
      </c>
      <c r="R419" s="56">
        <v>2.4</v>
      </c>
      <c r="S419" s="14">
        <v>36.448</v>
      </c>
      <c r="T419" s="56">
        <v>2.9</v>
      </c>
      <c r="U419" s="14">
        <v>28.57</v>
      </c>
      <c r="V419" s="56">
        <v>0.5</v>
      </c>
      <c r="W419" s="15"/>
      <c r="X419" s="15"/>
      <c r="Y419" s="15"/>
    </row>
    <row r="420" spans="1:25" ht="12.75" customHeight="1">
      <c r="A420" s="53" t="s">
        <v>32</v>
      </c>
      <c r="B420" s="54" t="s">
        <v>21</v>
      </c>
      <c r="C420" s="54" t="s">
        <v>43</v>
      </c>
      <c r="D420" s="55">
        <v>43313</v>
      </c>
      <c r="E420" s="14">
        <v>31.25</v>
      </c>
      <c r="F420" s="56">
        <v>1.1000000000000001</v>
      </c>
      <c r="G420" s="14">
        <v>30.36</v>
      </c>
      <c r="H420" s="56">
        <v>1.1000000000000001</v>
      </c>
      <c r="I420" s="14">
        <v>28.95</v>
      </c>
      <c r="J420" s="56">
        <v>1.4</v>
      </c>
      <c r="K420" s="14">
        <v>29.17</v>
      </c>
      <c r="L420" s="56">
        <v>1.5</v>
      </c>
      <c r="M420" s="14">
        <v>32.540999999999997</v>
      </c>
      <c r="N420" s="56">
        <v>1.7</v>
      </c>
      <c r="O420" s="14">
        <v>28.74</v>
      </c>
      <c r="P420" s="56">
        <v>2.1</v>
      </c>
      <c r="Q420" s="14">
        <v>31.58</v>
      </c>
      <c r="R420" s="56">
        <v>1.4</v>
      </c>
      <c r="S420" s="14">
        <v>38.713000000000001</v>
      </c>
      <c r="T420" s="56">
        <v>3.1</v>
      </c>
      <c r="U420" s="14">
        <v>30.43</v>
      </c>
      <c r="V420" s="56">
        <v>0.8</v>
      </c>
      <c r="W420" s="15"/>
      <c r="X420" s="15"/>
      <c r="Y420" s="15"/>
    </row>
    <row r="421" spans="1:25" ht="12.75" customHeight="1">
      <c r="A421" s="53" t="s">
        <v>32</v>
      </c>
      <c r="B421" s="54" t="s">
        <v>21</v>
      </c>
      <c r="C421" s="54" t="s">
        <v>43</v>
      </c>
      <c r="D421" s="55">
        <v>44044</v>
      </c>
      <c r="E421" s="14">
        <v>35.14</v>
      </c>
      <c r="F421" s="56">
        <v>0.9</v>
      </c>
      <c r="G421" s="14">
        <v>36.628</v>
      </c>
      <c r="H421" s="56">
        <v>1.5</v>
      </c>
      <c r="I421" s="14">
        <v>32.86</v>
      </c>
      <c r="J421" s="56">
        <v>1.6</v>
      </c>
      <c r="K421" s="14">
        <v>32.56</v>
      </c>
      <c r="L421" s="56">
        <v>1.2</v>
      </c>
      <c r="M421" s="14">
        <v>37.473999999999997</v>
      </c>
      <c r="N421" s="56">
        <v>1.1000000000000001</v>
      </c>
      <c r="O421" s="14">
        <v>32.5</v>
      </c>
      <c r="P421" s="56">
        <v>1.7</v>
      </c>
      <c r="Q421" s="14">
        <v>34.201000000000001</v>
      </c>
      <c r="R421" s="56">
        <v>2.5</v>
      </c>
      <c r="S421" s="14">
        <v>42.756999999999998</v>
      </c>
      <c r="T421" s="56">
        <v>2.6</v>
      </c>
      <c r="U421" s="14">
        <v>35</v>
      </c>
      <c r="V421" s="56">
        <v>0.5</v>
      </c>
      <c r="W421" s="15"/>
      <c r="X421" s="15"/>
      <c r="Y421" s="15"/>
    </row>
    <row r="422" spans="1:25" ht="12.75" customHeight="1">
      <c r="A422" s="53" t="s">
        <v>32</v>
      </c>
      <c r="B422" s="54" t="s">
        <v>21</v>
      </c>
      <c r="C422" s="54" t="s">
        <v>43</v>
      </c>
      <c r="D422" s="55">
        <v>44774</v>
      </c>
      <c r="E422" s="14">
        <v>36.840000000000003</v>
      </c>
      <c r="F422" s="56">
        <v>1.2</v>
      </c>
      <c r="G422" s="14">
        <v>36.840000000000003</v>
      </c>
      <c r="H422" s="56">
        <v>1</v>
      </c>
      <c r="I422" s="14">
        <v>34.380000000000003</v>
      </c>
      <c r="J422" s="56">
        <v>1.3</v>
      </c>
      <c r="K422" s="14">
        <v>33.880000000000003</v>
      </c>
      <c r="L422" s="56">
        <v>1.1000000000000001</v>
      </c>
      <c r="M422" s="14">
        <v>36.883000000000003</v>
      </c>
      <c r="N422" s="56">
        <v>1.7</v>
      </c>
      <c r="O422" s="14">
        <v>32.5</v>
      </c>
      <c r="P422" s="56">
        <v>1.8</v>
      </c>
      <c r="Q422" s="14">
        <v>38.939</v>
      </c>
      <c r="R422" s="56">
        <v>2.6</v>
      </c>
      <c r="S422" s="14">
        <v>47.838999999999999</v>
      </c>
      <c r="T422" s="56">
        <v>2.7</v>
      </c>
      <c r="U422" s="14">
        <v>36.049999999999997</v>
      </c>
      <c r="V422" s="56">
        <v>0.5</v>
      </c>
      <c r="W422" s="15"/>
      <c r="X422" s="15"/>
      <c r="Y422" s="15"/>
    </row>
    <row r="423" spans="1:25" ht="12.75" customHeight="1">
      <c r="A423" s="53" t="s">
        <v>32</v>
      </c>
      <c r="B423" s="54" t="s">
        <v>21</v>
      </c>
      <c r="C423" s="54" t="s">
        <v>43</v>
      </c>
      <c r="D423" s="55">
        <v>45505</v>
      </c>
      <c r="E423" s="14">
        <v>39.46</v>
      </c>
      <c r="F423" s="56">
        <v>1.1000000000000001</v>
      </c>
      <c r="G423" s="14">
        <v>40</v>
      </c>
      <c r="H423" s="56">
        <v>1</v>
      </c>
      <c r="I423" s="14">
        <v>38.151000000000003</v>
      </c>
      <c r="J423" s="56">
        <v>1.6</v>
      </c>
      <c r="K423" s="14">
        <v>36.82</v>
      </c>
      <c r="L423" s="56">
        <v>1.2</v>
      </c>
      <c r="M423" s="14">
        <v>41.539000000000001</v>
      </c>
      <c r="N423" s="56">
        <v>1.3</v>
      </c>
      <c r="O423" s="14">
        <v>35.380000000000003</v>
      </c>
      <c r="P423" s="56">
        <v>1.6</v>
      </c>
      <c r="Q423" s="14">
        <v>40.9</v>
      </c>
      <c r="R423" s="56">
        <v>3.4</v>
      </c>
      <c r="S423" s="14">
        <v>46.05</v>
      </c>
      <c r="T423" s="56">
        <v>1.4</v>
      </c>
      <c r="U423" s="14">
        <v>39.47</v>
      </c>
      <c r="V423" s="56">
        <v>0.5</v>
      </c>
      <c r="W423" s="15"/>
      <c r="X423" s="15"/>
      <c r="Y423" s="15"/>
    </row>
    <row r="424" spans="1:25" ht="12.75" customHeight="1">
      <c r="A424" s="53" t="s">
        <v>32</v>
      </c>
      <c r="B424" s="54" t="s">
        <v>21</v>
      </c>
      <c r="C424" s="54" t="s">
        <v>21</v>
      </c>
      <c r="D424" s="55">
        <v>38200</v>
      </c>
      <c r="E424" s="14">
        <v>19.5</v>
      </c>
      <c r="F424" s="56">
        <v>1.3</v>
      </c>
      <c r="G424" s="14">
        <v>19.04</v>
      </c>
      <c r="H424" s="56">
        <v>1</v>
      </c>
      <c r="I424" s="14">
        <v>17.5</v>
      </c>
      <c r="J424" s="56">
        <v>0.6</v>
      </c>
      <c r="K424" s="14">
        <v>18.38</v>
      </c>
      <c r="L424" s="56">
        <v>1</v>
      </c>
      <c r="M424" s="14">
        <v>18</v>
      </c>
      <c r="N424" s="56">
        <v>1</v>
      </c>
      <c r="O424" s="14">
        <v>18.064</v>
      </c>
      <c r="P424" s="56">
        <v>1.8</v>
      </c>
      <c r="Q424" s="14">
        <v>20.274999999999999</v>
      </c>
      <c r="R424" s="56">
        <v>2.1</v>
      </c>
      <c r="S424" s="14">
        <v>22.82</v>
      </c>
      <c r="T424" s="56">
        <v>2</v>
      </c>
      <c r="U424" s="14">
        <v>18.75</v>
      </c>
      <c r="V424" s="56">
        <v>0.3</v>
      </c>
      <c r="W424" s="15"/>
      <c r="X424" s="15"/>
      <c r="Y424" s="15"/>
    </row>
    <row r="425" spans="1:25" ht="12.75" customHeight="1">
      <c r="A425" s="53" t="s">
        <v>32</v>
      </c>
      <c r="B425" s="54" t="s">
        <v>21</v>
      </c>
      <c r="C425" s="54" t="s">
        <v>21</v>
      </c>
      <c r="D425" s="55">
        <v>38565</v>
      </c>
      <c r="E425" s="14">
        <v>20</v>
      </c>
      <c r="F425" s="56">
        <v>0.7</v>
      </c>
      <c r="G425" s="14">
        <v>20</v>
      </c>
      <c r="H425" s="56">
        <v>0.4</v>
      </c>
      <c r="I425" s="14">
        <v>18.75</v>
      </c>
      <c r="J425" s="56">
        <v>0.8</v>
      </c>
      <c r="K425" s="14">
        <v>19.09</v>
      </c>
      <c r="L425" s="56">
        <v>0.8</v>
      </c>
      <c r="M425" s="14">
        <v>19.38</v>
      </c>
      <c r="N425" s="56">
        <v>1.1000000000000001</v>
      </c>
      <c r="O425" s="14">
        <v>18.45</v>
      </c>
      <c r="P425" s="56">
        <v>1.5</v>
      </c>
      <c r="Q425" s="14">
        <v>20</v>
      </c>
      <c r="R425" s="56">
        <v>1</v>
      </c>
      <c r="S425" s="14">
        <v>23.526</v>
      </c>
      <c r="T425" s="56">
        <v>2</v>
      </c>
      <c r="U425" s="14">
        <v>19.739999999999998</v>
      </c>
      <c r="V425" s="56">
        <v>0.6</v>
      </c>
      <c r="W425" s="15"/>
      <c r="X425" s="15"/>
      <c r="Y425" s="15"/>
    </row>
    <row r="426" spans="1:25" ht="12.75" customHeight="1">
      <c r="A426" s="53" t="s">
        <v>32</v>
      </c>
      <c r="B426" s="54" t="s">
        <v>21</v>
      </c>
      <c r="C426" s="54" t="s">
        <v>21</v>
      </c>
      <c r="D426" s="55">
        <v>38930</v>
      </c>
      <c r="E426" s="14">
        <v>21.135999999999999</v>
      </c>
      <c r="F426" s="56">
        <v>0.7</v>
      </c>
      <c r="G426" s="14">
        <v>20.18</v>
      </c>
      <c r="H426" s="56">
        <v>0.8</v>
      </c>
      <c r="I426" s="14">
        <v>19.489999999999998</v>
      </c>
      <c r="J426" s="56">
        <v>0.8</v>
      </c>
      <c r="K426" s="14">
        <v>19.774999999999999</v>
      </c>
      <c r="L426" s="56">
        <v>0.9</v>
      </c>
      <c r="M426" s="14">
        <v>20</v>
      </c>
      <c r="N426" s="56">
        <v>0.3</v>
      </c>
      <c r="O426" s="14">
        <v>19</v>
      </c>
      <c r="P426" s="56">
        <v>1.9</v>
      </c>
      <c r="Q426" s="14">
        <v>21.05</v>
      </c>
      <c r="R426" s="56">
        <v>2.7</v>
      </c>
      <c r="S426" s="14">
        <v>25</v>
      </c>
      <c r="T426" s="56">
        <v>1.8</v>
      </c>
      <c r="U426" s="14">
        <v>20.05</v>
      </c>
      <c r="V426" s="56">
        <v>0.4</v>
      </c>
      <c r="W426" s="15"/>
      <c r="X426" s="15"/>
      <c r="Y426" s="15"/>
    </row>
    <row r="427" spans="1:25" ht="12.75" customHeight="1">
      <c r="A427" s="53" t="s">
        <v>32</v>
      </c>
      <c r="B427" s="54" t="s">
        <v>21</v>
      </c>
      <c r="C427" s="54" t="s">
        <v>21</v>
      </c>
      <c r="D427" s="55">
        <v>39295</v>
      </c>
      <c r="E427" s="14">
        <v>21.71</v>
      </c>
      <c r="F427" s="56">
        <v>0.8</v>
      </c>
      <c r="G427" s="14">
        <v>21.353000000000002</v>
      </c>
      <c r="H427" s="56">
        <v>0.8</v>
      </c>
      <c r="I427" s="14">
        <v>20.45</v>
      </c>
      <c r="J427" s="56">
        <v>1.1000000000000001</v>
      </c>
      <c r="K427" s="14">
        <v>20.640999999999998</v>
      </c>
      <c r="L427" s="56">
        <v>1</v>
      </c>
      <c r="M427" s="14">
        <v>21.408000000000001</v>
      </c>
      <c r="N427" s="56">
        <v>1.1000000000000001</v>
      </c>
      <c r="O427" s="14">
        <v>19.771000000000001</v>
      </c>
      <c r="P427" s="56">
        <v>1</v>
      </c>
      <c r="Q427" s="14">
        <v>23.596</v>
      </c>
      <c r="R427" s="56">
        <v>4.2</v>
      </c>
      <c r="S427" s="14">
        <v>28.13</v>
      </c>
      <c r="T427" s="56">
        <v>1.6</v>
      </c>
      <c r="U427" s="14">
        <v>21.25</v>
      </c>
      <c r="V427" s="56">
        <v>0.4</v>
      </c>
      <c r="W427" s="15"/>
      <c r="X427" s="15"/>
      <c r="Y427" s="15"/>
    </row>
    <row r="428" spans="1:25" ht="12.75" customHeight="1">
      <c r="A428" s="53" t="s">
        <v>32</v>
      </c>
      <c r="B428" s="54" t="s">
        <v>21</v>
      </c>
      <c r="C428" s="54" t="s">
        <v>21</v>
      </c>
      <c r="D428" s="55">
        <v>39661</v>
      </c>
      <c r="E428" s="14">
        <v>23.33</v>
      </c>
      <c r="F428" s="56">
        <v>0.8</v>
      </c>
      <c r="G428" s="14">
        <v>22.22</v>
      </c>
      <c r="H428" s="56">
        <v>0.9</v>
      </c>
      <c r="I428" s="14">
        <v>21.939</v>
      </c>
      <c r="J428" s="56">
        <v>1.1000000000000001</v>
      </c>
      <c r="K428" s="14">
        <v>21.18</v>
      </c>
      <c r="L428" s="56">
        <v>1.2</v>
      </c>
      <c r="M428" s="14">
        <v>23.611999999999998</v>
      </c>
      <c r="N428" s="56">
        <v>1.4</v>
      </c>
      <c r="O428" s="14">
        <v>21</v>
      </c>
      <c r="P428" s="56">
        <v>1.5</v>
      </c>
      <c r="Q428" s="14">
        <v>23.744</v>
      </c>
      <c r="R428" s="56">
        <v>2.7</v>
      </c>
      <c r="S428" s="14">
        <v>27.928000000000001</v>
      </c>
      <c r="T428" s="56">
        <v>2.2000000000000002</v>
      </c>
      <c r="U428" s="14">
        <v>22.5</v>
      </c>
      <c r="V428" s="56">
        <v>0.3</v>
      </c>
      <c r="W428" s="15"/>
      <c r="X428" s="15"/>
      <c r="Y428" s="15"/>
    </row>
    <row r="429" spans="1:25" ht="12.75" customHeight="1">
      <c r="A429" s="53" t="s">
        <v>32</v>
      </c>
      <c r="B429" s="54" t="s">
        <v>21</v>
      </c>
      <c r="C429" s="54" t="s">
        <v>21</v>
      </c>
      <c r="D429" s="55">
        <v>40026</v>
      </c>
      <c r="E429" s="14">
        <v>23.75</v>
      </c>
      <c r="F429" s="56">
        <v>0.9</v>
      </c>
      <c r="G429" s="14">
        <v>22.76</v>
      </c>
      <c r="H429" s="56">
        <v>1.1000000000000001</v>
      </c>
      <c r="I429" s="14">
        <v>22.504000000000001</v>
      </c>
      <c r="J429" s="56">
        <v>1</v>
      </c>
      <c r="K429" s="14">
        <v>22.5</v>
      </c>
      <c r="L429" s="56">
        <v>1.2</v>
      </c>
      <c r="M429" s="14">
        <v>24.318000000000001</v>
      </c>
      <c r="N429" s="56">
        <v>1.3</v>
      </c>
      <c r="O429" s="14">
        <v>22.254999999999999</v>
      </c>
      <c r="P429" s="56">
        <v>1.5</v>
      </c>
      <c r="Q429" s="14">
        <v>26.32</v>
      </c>
      <c r="R429" s="56">
        <v>4.5</v>
      </c>
      <c r="S429" s="14">
        <v>30</v>
      </c>
      <c r="T429" s="56">
        <v>2.4</v>
      </c>
      <c r="U429" s="14">
        <v>23.33</v>
      </c>
      <c r="V429" s="56">
        <v>0.7</v>
      </c>
      <c r="W429" s="15"/>
      <c r="X429" s="15"/>
      <c r="Y429" s="15"/>
    </row>
    <row r="430" spans="1:25" ht="12.75" customHeight="1">
      <c r="A430" s="53" t="s">
        <v>32</v>
      </c>
      <c r="B430" s="54" t="s">
        <v>21</v>
      </c>
      <c r="C430" s="54" t="s">
        <v>21</v>
      </c>
      <c r="D430" s="55">
        <v>40391</v>
      </c>
      <c r="E430" s="14">
        <v>25</v>
      </c>
      <c r="F430" s="56">
        <v>0.3</v>
      </c>
      <c r="G430" s="14">
        <v>23.79</v>
      </c>
      <c r="H430" s="56">
        <v>0.6</v>
      </c>
      <c r="I430" s="14">
        <v>23.61</v>
      </c>
      <c r="J430" s="56">
        <v>0.9</v>
      </c>
      <c r="K430" s="14">
        <v>23.335999999999999</v>
      </c>
      <c r="L430" s="56">
        <v>0.9</v>
      </c>
      <c r="M430" s="14">
        <v>26.224</v>
      </c>
      <c r="N430" s="56">
        <v>1.6</v>
      </c>
      <c r="O430" s="14">
        <v>22.710999999999999</v>
      </c>
      <c r="P430" s="56">
        <v>1.7</v>
      </c>
      <c r="Q430" s="14">
        <v>26.312999999999999</v>
      </c>
      <c r="R430" s="56">
        <v>2.1</v>
      </c>
      <c r="S430" s="14">
        <v>29.896000000000001</v>
      </c>
      <c r="T430" s="56">
        <v>2.2999999999999998</v>
      </c>
      <c r="U430" s="14">
        <v>24.44</v>
      </c>
      <c r="V430" s="56">
        <v>0.8</v>
      </c>
      <c r="W430" s="15"/>
      <c r="X430" s="15"/>
      <c r="Y430" s="15"/>
    </row>
    <row r="431" spans="1:25" ht="12.75" customHeight="1">
      <c r="A431" s="53" t="s">
        <v>32</v>
      </c>
      <c r="B431" s="54" t="s">
        <v>21</v>
      </c>
      <c r="C431" s="54" t="s">
        <v>21</v>
      </c>
      <c r="D431" s="55">
        <v>40756</v>
      </c>
      <c r="E431" s="14">
        <v>25</v>
      </c>
      <c r="F431" s="56">
        <v>0.8</v>
      </c>
      <c r="G431" s="14">
        <v>25</v>
      </c>
      <c r="H431" s="56">
        <v>0.4</v>
      </c>
      <c r="I431" s="14">
        <v>25</v>
      </c>
      <c r="J431" s="56">
        <v>0.6</v>
      </c>
      <c r="K431" s="14">
        <v>24.640999999999998</v>
      </c>
      <c r="L431" s="56">
        <v>1.1000000000000001</v>
      </c>
      <c r="M431" s="14">
        <v>26.32</v>
      </c>
      <c r="N431" s="56">
        <v>1.8</v>
      </c>
      <c r="O431" s="14">
        <v>23.513000000000002</v>
      </c>
      <c r="P431" s="56">
        <v>1.5</v>
      </c>
      <c r="Q431" s="14">
        <v>26.481999999999999</v>
      </c>
      <c r="R431" s="56">
        <v>2.8</v>
      </c>
      <c r="S431" s="14">
        <v>30.67</v>
      </c>
      <c r="T431" s="56">
        <v>2.2000000000000002</v>
      </c>
      <c r="U431" s="14">
        <v>25</v>
      </c>
      <c r="V431" s="56">
        <v>1E-3</v>
      </c>
      <c r="W431" s="15"/>
      <c r="X431" s="15"/>
      <c r="Y431" s="15"/>
    </row>
    <row r="432" spans="1:25" ht="12.75" customHeight="1">
      <c r="A432" s="53" t="s">
        <v>32</v>
      </c>
      <c r="B432" s="54" t="s">
        <v>21</v>
      </c>
      <c r="C432" s="54" t="s">
        <v>21</v>
      </c>
      <c r="D432" s="55">
        <v>41122</v>
      </c>
      <c r="E432" s="14">
        <v>26.32</v>
      </c>
      <c r="F432" s="56">
        <v>0.8</v>
      </c>
      <c r="G432" s="14">
        <v>25.062999999999999</v>
      </c>
      <c r="H432" s="56">
        <v>1</v>
      </c>
      <c r="I432" s="14">
        <v>25.347999999999999</v>
      </c>
      <c r="J432" s="56">
        <v>1.2</v>
      </c>
      <c r="K432" s="14">
        <v>25</v>
      </c>
      <c r="L432" s="56">
        <v>0.7</v>
      </c>
      <c r="M432" s="14">
        <v>28.26</v>
      </c>
      <c r="N432" s="56">
        <v>1.1000000000000001</v>
      </c>
      <c r="O432" s="14">
        <v>25</v>
      </c>
      <c r="P432" s="56">
        <v>0.9</v>
      </c>
      <c r="Q432" s="14">
        <v>28.547999999999998</v>
      </c>
      <c r="R432" s="56">
        <v>2.4</v>
      </c>
      <c r="S432" s="14">
        <v>32.408000000000001</v>
      </c>
      <c r="T432" s="56">
        <v>1.5</v>
      </c>
      <c r="U432" s="14">
        <v>26.268000000000001</v>
      </c>
      <c r="V432" s="56">
        <v>0.3</v>
      </c>
      <c r="W432" s="15"/>
      <c r="X432" s="15"/>
      <c r="Y432" s="15"/>
    </row>
    <row r="433" spans="1:25" ht="12.75" customHeight="1">
      <c r="A433" s="53" t="s">
        <v>32</v>
      </c>
      <c r="B433" s="54" t="s">
        <v>21</v>
      </c>
      <c r="C433" s="54" t="s">
        <v>21</v>
      </c>
      <c r="D433" s="55">
        <v>41487</v>
      </c>
      <c r="E433" s="14">
        <v>26.5</v>
      </c>
      <c r="F433" s="56">
        <v>1</v>
      </c>
      <c r="G433" s="14">
        <v>25.495000000000001</v>
      </c>
      <c r="H433" s="56">
        <v>1.1000000000000001</v>
      </c>
      <c r="I433" s="14">
        <v>25.923999999999999</v>
      </c>
      <c r="J433" s="56">
        <v>1</v>
      </c>
      <c r="K433" s="14">
        <v>25.734999999999999</v>
      </c>
      <c r="L433" s="56">
        <v>1.1000000000000001</v>
      </c>
      <c r="M433" s="14">
        <v>28.75</v>
      </c>
      <c r="N433" s="56">
        <v>1.2</v>
      </c>
      <c r="O433" s="14">
        <v>25</v>
      </c>
      <c r="P433" s="56">
        <v>0.8</v>
      </c>
      <c r="Q433" s="14">
        <v>30.207999999999998</v>
      </c>
      <c r="R433" s="56">
        <v>2</v>
      </c>
      <c r="S433" s="14">
        <v>33.39</v>
      </c>
      <c r="T433" s="56">
        <v>2.9</v>
      </c>
      <c r="U433" s="14">
        <v>26.32</v>
      </c>
      <c r="V433" s="56">
        <v>0.3</v>
      </c>
      <c r="W433" s="15"/>
      <c r="X433" s="15"/>
      <c r="Y433" s="15"/>
    </row>
    <row r="434" spans="1:25" ht="12.75" customHeight="1">
      <c r="A434" s="53" t="s">
        <v>32</v>
      </c>
      <c r="B434" s="54" t="s">
        <v>21</v>
      </c>
      <c r="C434" s="54" t="s">
        <v>21</v>
      </c>
      <c r="D434" s="55">
        <v>41852</v>
      </c>
      <c r="E434" s="14">
        <v>29.007999999999999</v>
      </c>
      <c r="F434" s="56">
        <v>1.1000000000000001</v>
      </c>
      <c r="G434" s="14">
        <v>27.738</v>
      </c>
      <c r="H434" s="56">
        <v>1.1000000000000001</v>
      </c>
      <c r="I434" s="14">
        <v>27.47</v>
      </c>
      <c r="J434" s="56">
        <v>1.1000000000000001</v>
      </c>
      <c r="K434" s="14">
        <v>26.64</v>
      </c>
      <c r="L434" s="56">
        <v>0.9</v>
      </c>
      <c r="M434" s="14">
        <v>31.344000000000001</v>
      </c>
      <c r="N434" s="56">
        <v>1.6</v>
      </c>
      <c r="O434" s="14">
        <v>25.713000000000001</v>
      </c>
      <c r="P434" s="56">
        <v>1.3</v>
      </c>
      <c r="Q434" s="14">
        <v>33.167999999999999</v>
      </c>
      <c r="R434" s="56">
        <v>2.6</v>
      </c>
      <c r="S434" s="14">
        <v>36.966999999999999</v>
      </c>
      <c r="T434" s="56">
        <v>2.2999999999999998</v>
      </c>
      <c r="U434" s="14">
        <v>28.57</v>
      </c>
      <c r="V434" s="56">
        <v>0.6</v>
      </c>
      <c r="W434" s="15"/>
      <c r="X434" s="15"/>
      <c r="Y434" s="15"/>
    </row>
    <row r="435" spans="1:25" ht="12.75" customHeight="1">
      <c r="A435" s="53" t="s">
        <v>32</v>
      </c>
      <c r="B435" s="54" t="s">
        <v>21</v>
      </c>
      <c r="C435" s="54" t="s">
        <v>21</v>
      </c>
      <c r="D435" s="55">
        <v>42583</v>
      </c>
      <c r="E435" s="14">
        <v>30</v>
      </c>
      <c r="F435" s="56">
        <v>0.2</v>
      </c>
      <c r="G435" s="14">
        <v>28.95</v>
      </c>
      <c r="H435" s="56">
        <v>1.2</v>
      </c>
      <c r="I435" s="14">
        <v>28.23</v>
      </c>
      <c r="J435" s="56">
        <v>1</v>
      </c>
      <c r="K435" s="14">
        <v>28.489000000000001</v>
      </c>
      <c r="L435" s="56">
        <v>1.1000000000000001</v>
      </c>
      <c r="M435" s="14">
        <v>30.853000000000002</v>
      </c>
      <c r="N435" s="56">
        <v>1.3</v>
      </c>
      <c r="O435" s="14">
        <v>27.137</v>
      </c>
      <c r="P435" s="56">
        <v>1.4</v>
      </c>
      <c r="Q435" s="14">
        <v>32.43</v>
      </c>
      <c r="R435" s="56">
        <v>2.2999999999999998</v>
      </c>
      <c r="S435" s="14">
        <v>36.924999999999997</v>
      </c>
      <c r="T435" s="56">
        <v>2.4</v>
      </c>
      <c r="U435" s="14">
        <v>29.529</v>
      </c>
      <c r="V435" s="56">
        <v>0.6</v>
      </c>
      <c r="W435" s="15"/>
      <c r="X435" s="15"/>
      <c r="Y435" s="15"/>
    </row>
    <row r="436" spans="1:25" ht="12.75" customHeight="1">
      <c r="A436" s="53" t="s">
        <v>32</v>
      </c>
      <c r="B436" s="54" t="s">
        <v>21</v>
      </c>
      <c r="C436" s="54" t="s">
        <v>21</v>
      </c>
      <c r="D436" s="55">
        <v>43313</v>
      </c>
      <c r="E436" s="14">
        <v>31.699000000000002</v>
      </c>
      <c r="F436" s="56">
        <v>0.8</v>
      </c>
      <c r="G436" s="14">
        <v>31.4</v>
      </c>
      <c r="H436" s="56">
        <v>0.9</v>
      </c>
      <c r="I436" s="14">
        <v>30</v>
      </c>
      <c r="J436" s="56">
        <v>0.8</v>
      </c>
      <c r="K436" s="14">
        <v>30</v>
      </c>
      <c r="L436" s="56">
        <v>1.2</v>
      </c>
      <c r="M436" s="14">
        <v>33.154000000000003</v>
      </c>
      <c r="N436" s="56">
        <v>1.6</v>
      </c>
      <c r="O436" s="14">
        <v>30</v>
      </c>
      <c r="P436" s="56">
        <v>1.5</v>
      </c>
      <c r="Q436" s="14">
        <v>32.938000000000002</v>
      </c>
      <c r="R436" s="56">
        <v>1.8</v>
      </c>
      <c r="S436" s="14">
        <v>38.606999999999999</v>
      </c>
      <c r="T436" s="56">
        <v>2.7</v>
      </c>
      <c r="U436" s="14">
        <v>31.3</v>
      </c>
      <c r="V436" s="56">
        <v>0.3</v>
      </c>
      <c r="W436" s="15"/>
      <c r="X436" s="15"/>
      <c r="Y436" s="15"/>
    </row>
    <row r="437" spans="1:25" ht="12.75" customHeight="1">
      <c r="A437" s="53" t="s">
        <v>32</v>
      </c>
      <c r="B437" s="54" t="s">
        <v>21</v>
      </c>
      <c r="C437" s="54" t="s">
        <v>21</v>
      </c>
      <c r="D437" s="55">
        <v>44044</v>
      </c>
      <c r="E437" s="14">
        <v>36.130000000000003</v>
      </c>
      <c r="F437" s="56">
        <v>1</v>
      </c>
      <c r="G437" s="14">
        <v>37.414000000000001</v>
      </c>
      <c r="H437" s="56">
        <v>1.3</v>
      </c>
      <c r="I437" s="14">
        <v>34.090000000000003</v>
      </c>
      <c r="J437" s="56">
        <v>1.6</v>
      </c>
      <c r="K437" s="14">
        <v>33.027000000000001</v>
      </c>
      <c r="L437" s="56">
        <v>1</v>
      </c>
      <c r="M437" s="14">
        <v>37.950000000000003</v>
      </c>
      <c r="N437" s="56">
        <v>1.2</v>
      </c>
      <c r="O437" s="14">
        <v>33.33</v>
      </c>
      <c r="P437" s="56">
        <v>1.8</v>
      </c>
      <c r="Q437" s="14">
        <v>35</v>
      </c>
      <c r="R437" s="56">
        <v>2.8</v>
      </c>
      <c r="S437" s="14">
        <v>43.488</v>
      </c>
      <c r="T437" s="56">
        <v>1.7</v>
      </c>
      <c r="U437" s="14">
        <v>36</v>
      </c>
      <c r="V437" s="56">
        <v>0.7</v>
      </c>
      <c r="W437" s="15"/>
      <c r="X437" s="15"/>
      <c r="Y437" s="15"/>
    </row>
    <row r="438" spans="1:25" ht="12.75" customHeight="1">
      <c r="A438" s="53" t="s">
        <v>32</v>
      </c>
      <c r="B438" s="54" t="s">
        <v>21</v>
      </c>
      <c r="C438" s="54" t="s">
        <v>21</v>
      </c>
      <c r="D438" s="55">
        <v>44774</v>
      </c>
      <c r="E438" s="14">
        <v>37.08</v>
      </c>
      <c r="F438" s="56">
        <v>0.8</v>
      </c>
      <c r="G438" s="14">
        <v>37.630000000000003</v>
      </c>
      <c r="H438" s="56">
        <v>0.6</v>
      </c>
      <c r="I438" s="14">
        <v>35.777999999999999</v>
      </c>
      <c r="J438" s="56">
        <v>1.4</v>
      </c>
      <c r="K438" s="14">
        <v>34.430999999999997</v>
      </c>
      <c r="L438" s="56">
        <v>1.1000000000000001</v>
      </c>
      <c r="M438" s="14">
        <v>37.951999999999998</v>
      </c>
      <c r="N438" s="56">
        <v>1.7</v>
      </c>
      <c r="O438" s="14">
        <v>34.21</v>
      </c>
      <c r="P438" s="56">
        <v>1.7</v>
      </c>
      <c r="Q438" s="14">
        <v>40</v>
      </c>
      <c r="R438" s="56">
        <v>2.5</v>
      </c>
      <c r="S438" s="14">
        <v>46.822000000000003</v>
      </c>
      <c r="T438" s="56">
        <v>3.1</v>
      </c>
      <c r="U438" s="14">
        <v>37.08</v>
      </c>
      <c r="V438" s="56">
        <v>0.5</v>
      </c>
      <c r="W438" s="15"/>
      <c r="X438" s="15"/>
      <c r="Y438" s="15"/>
    </row>
    <row r="439" spans="1:25" ht="12.75" customHeight="1">
      <c r="A439" s="57" t="s">
        <v>32</v>
      </c>
      <c r="B439" s="58" t="s">
        <v>21</v>
      </c>
      <c r="C439" s="58" t="s">
        <v>21</v>
      </c>
      <c r="D439" s="59">
        <v>45505</v>
      </c>
      <c r="E439" s="16">
        <v>40</v>
      </c>
      <c r="F439" s="60">
        <v>0.7</v>
      </c>
      <c r="G439" s="16">
        <v>41</v>
      </c>
      <c r="H439" s="60">
        <v>1.2</v>
      </c>
      <c r="I439" s="16">
        <v>39.454000000000001</v>
      </c>
      <c r="J439" s="60">
        <v>1</v>
      </c>
      <c r="K439" s="16">
        <v>36.917000000000002</v>
      </c>
      <c r="L439" s="60">
        <v>0.9</v>
      </c>
      <c r="M439" s="16">
        <v>41.67</v>
      </c>
      <c r="N439" s="60">
        <v>1.2</v>
      </c>
      <c r="O439" s="16">
        <v>36.308</v>
      </c>
      <c r="P439" s="60">
        <v>1.8</v>
      </c>
      <c r="Q439" s="16">
        <v>42.494</v>
      </c>
      <c r="R439" s="60">
        <v>2.4</v>
      </c>
      <c r="S439" s="16">
        <v>47.37</v>
      </c>
      <c r="T439" s="60">
        <v>1.7</v>
      </c>
      <c r="U439" s="16">
        <v>40</v>
      </c>
      <c r="V439" s="60">
        <v>0.2</v>
      </c>
      <c r="W439" s="15"/>
      <c r="X439" s="15"/>
      <c r="Y439" s="15"/>
    </row>
    <row r="440" spans="1:25" ht="12.75" customHeight="1">
      <c r="A440" s="15"/>
      <c r="B440" s="15"/>
      <c r="C440" s="15"/>
      <c r="D440" s="15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spans="1:25" ht="12.75" customHeight="1">
      <c r="A441" s="49" t="str">
        <f ca="1">"© Commonwealth of Australia "&amp;YEAR(TODAY())</f>
        <v>© Commonwealth of Australia 2024</v>
      </c>
      <c r="B441" s="15"/>
      <c r="C441" s="15"/>
      <c r="D441" s="15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spans="1:25" ht="12.75" customHeight="1">
      <c r="A442" s="15"/>
      <c r="B442" s="15"/>
      <c r="C442" s="15"/>
      <c r="D442" s="15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spans="1:25" ht="12.75" customHeight="1"/>
    <row r="444" spans="1:25" ht="12.75" customHeight="1"/>
    <row r="445" spans="1:25" ht="12.75" customHeight="1"/>
    <row r="446" spans="1:25" ht="12.75" customHeight="1"/>
    <row r="447" spans="1:25" ht="12.75" customHeight="1"/>
    <row r="448" spans="1:25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</sheetData>
  <autoFilter ref="A7:D439" xr:uid="{53DD70C0-1E17-4C6A-916B-6EDB710D3473}"/>
  <mergeCells count="13">
    <mergeCell ref="U6:V6"/>
    <mergeCell ref="Q6:R6"/>
    <mergeCell ref="A1:N1"/>
    <mergeCell ref="A2:F2"/>
    <mergeCell ref="A3:F3"/>
    <mergeCell ref="A4:F4"/>
    <mergeCell ref="E6:F6"/>
    <mergeCell ref="G6:H6"/>
    <mergeCell ref="I6:J6"/>
    <mergeCell ref="K6:L6"/>
    <mergeCell ref="M6:N6"/>
    <mergeCell ref="O6:P6"/>
    <mergeCell ref="S6:T6"/>
  </mergeCells>
  <phoneticPr fontId="5" type="noConversion"/>
  <conditionalFormatting sqref="F8:F439 H8:H439 J8:J439 L8:L439 N8:N439 P8:P439">
    <cfRule type="cellIs" dxfId="1" priority="27" operator="greaterThanOrEqual">
      <formula>25</formula>
    </cfRule>
  </conditionalFormatting>
  <conditionalFormatting sqref="R8:R439 T8:T439 V8:V439">
    <cfRule type="cellIs" dxfId="0" priority="28" operator="greaterThanOrEqual">
      <formula>25</formula>
    </cfRule>
  </conditionalFormatting>
  <hyperlinks>
    <hyperlink ref="A441" r:id="rId1" display="© Commonwealth of Australia 2013" xr:uid="{02B80FAF-2E96-4404-989D-3EE90A9FEBF4}"/>
  </hyperlinks>
  <pageMargins left="0.7" right="0.7" top="0.75" bottom="0.75" header="0.3" footer="0.3"/>
  <pageSetup paperSize="9" scale="21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2024-12-05T04:18:04Z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