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S:\Mental Health\2. SMHWB\SMHWB 2021\Publications\4. Summary Results, 2020-2022 (pooled)\Modelled PHNs\Final tables\"/>
    </mc:Choice>
  </mc:AlternateContent>
  <xr:revisionPtr revIDLastSave="0" documentId="13_ncr:1_{680FCF31-02D1-4760-A585-78B0E0D3F8FA}" xr6:coauthVersionLast="47" xr6:coauthVersionMax="47" xr10:uidLastSave="{00000000-0000-0000-0000-000000000000}"/>
  <bookViews>
    <workbookView xWindow="-120" yWindow="-120" windowWidth="29040" windowHeight="15840" tabRatio="807" xr2:uid="{00000000-000D-0000-FFFF-FFFF00000000}"/>
  </bookViews>
  <sheets>
    <sheet name="Contents" sheetId="7" r:id="rId1"/>
    <sheet name="Males" sheetId="2" r:id="rId2"/>
    <sheet name="Females" sheetId="3" r:id="rId3"/>
    <sheet name="Persons" sheetId="4" r:id="rId4"/>
    <sheet name="In scope population" sheetId="6" r:id="rId5"/>
    <sheet name="Predictor variables" sheetId="8" r:id="rId6"/>
    <sheet name="Calculating RRMSEs" sheetId="9" r:id="rId7"/>
    <sheet name="Calculating CIs" sheetId="10"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5" i="9" l="1"/>
  <c r="A42" i="9"/>
  <c r="A40" i="9"/>
  <c r="E28" i="9"/>
  <c r="B28" i="9"/>
  <c r="D28" i="9" s="1"/>
  <c r="F27" i="9"/>
  <c r="C33" i="9" s="1"/>
  <c r="F26" i="9"/>
  <c r="B37" i="9" s="1"/>
  <c r="C34" i="9" l="1"/>
  <c r="C38" i="9"/>
  <c r="C37" i="9" l="1"/>
  <c r="B38" i="9"/>
  <c r="E17" i="10"/>
  <c r="G17" i="10" s="1"/>
  <c r="B17" i="10"/>
  <c r="B40" i="9" l="1"/>
  <c r="B42" i="9" s="1"/>
  <c r="B45" i="9" s="1"/>
  <c r="F17" i="10"/>
</calcChain>
</file>

<file path=xl/sharedStrings.xml><?xml version="1.0" encoding="utf-8"?>
<sst xmlns="http://schemas.openxmlformats.org/spreadsheetml/2006/main" count="2039" uniqueCount="293">
  <si>
    <t>© Commonwealth of Australia 2024</t>
  </si>
  <si>
    <t>Australian Capital Territory</t>
  </si>
  <si>
    <t>Northern Territory</t>
  </si>
  <si>
    <t>Tasmania</t>
  </si>
  <si>
    <t>Country WA</t>
  </si>
  <si>
    <t>Perth South</t>
  </si>
  <si>
    <t>Perth North</t>
  </si>
  <si>
    <t>Country SA</t>
  </si>
  <si>
    <t>Adelaide</t>
  </si>
  <si>
    <t>Northern Queensland</t>
  </si>
  <si>
    <t>Central Queensland, Wide Bay, Sunshine Coast</t>
  </si>
  <si>
    <t>Western Queensland</t>
  </si>
  <si>
    <t>Darling Downs and West Moreton</t>
  </si>
  <si>
    <t>Gold Coast</t>
  </si>
  <si>
    <t>Brisbane South</t>
  </si>
  <si>
    <t>Brisbane North</t>
  </si>
  <si>
    <t>Western Victoria</t>
  </si>
  <si>
    <t>Murray</t>
  </si>
  <si>
    <t>Gippsland</t>
  </si>
  <si>
    <t>South Eastern Melbourne</t>
  </si>
  <si>
    <t>Eastern Melbourne</t>
  </si>
  <si>
    <t>North Western Melbourne</t>
  </si>
  <si>
    <t>Murrumbidgee</t>
  </si>
  <si>
    <t>North Coast</t>
  </si>
  <si>
    <t>Hunter New England and Central Coast</t>
  </si>
  <si>
    <t>Western NSW</t>
  </si>
  <si>
    <t>South Eastern NSW</t>
  </si>
  <si>
    <t>South Western Sydney</t>
  </si>
  <si>
    <t>Nepean Blue Mountains</t>
  </si>
  <si>
    <t>Western Sydney</t>
  </si>
  <si>
    <t>Northern Sydney</t>
  </si>
  <si>
    <t>Central and Eastern Sydney</t>
  </si>
  <si>
    <t>Upper (%)</t>
  </si>
  <si>
    <t>Lower (%)</t>
  </si>
  <si>
    <t>(%)</t>
  </si>
  <si>
    <t>flag</t>
  </si>
  <si>
    <t>Population</t>
  </si>
  <si>
    <t>95% Confidence Interval of proportion</t>
  </si>
  <si>
    <t>Proportion</t>
  </si>
  <si>
    <t>Relative root mean square error</t>
  </si>
  <si>
    <t>Persons with disorder</t>
  </si>
  <si>
    <t>PHN name</t>
  </si>
  <si>
    <t>PHN code</t>
  </si>
  <si>
    <t xml:space="preserve">            Australian Bureau of Statistics</t>
  </si>
  <si>
    <t>16-24 years</t>
  </si>
  <si>
    <t>25-34 years</t>
  </si>
  <si>
    <t>35-44 years</t>
  </si>
  <si>
    <t>45-54 years</t>
  </si>
  <si>
    <t>55-64 years</t>
  </si>
  <si>
    <t>65-74 years</t>
  </si>
  <si>
    <t>75-85 years</t>
  </si>
  <si>
    <t>Total 16-85 years</t>
  </si>
  <si>
    <t>New South Wales</t>
  </si>
  <si>
    <t>Victoria</t>
  </si>
  <si>
    <t>Queensland</t>
  </si>
  <si>
    <t>South Australia</t>
  </si>
  <si>
    <t>Western Australia</t>
  </si>
  <si>
    <t>(no.)</t>
  </si>
  <si>
    <t>In scope population</t>
  </si>
  <si>
    <t>Total population</t>
  </si>
  <si>
    <t>Contents</t>
  </si>
  <si>
    <t>Tab</t>
  </si>
  <si>
    <t>Description</t>
  </si>
  <si>
    <t>Further information</t>
  </si>
  <si>
    <t>Australian Bureau of Statistics website</t>
  </si>
  <si>
    <r>
      <t>Contact us</t>
    </r>
    <r>
      <rPr>
        <sz val="12"/>
        <rFont val="Arial"/>
        <family val="2"/>
      </rPr>
      <t xml:space="preserve"> if you have an enquiry about these statistics or to get assistance</t>
    </r>
  </si>
  <si>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</si>
  <si>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Predictor variables</t>
  </si>
  <si>
    <t>Example of how to calculate the relative root mean square error for aggregated age groups</t>
  </si>
  <si>
    <t>Example of how to calculate confidence intervals of modelled proportions for aggregated age groups</t>
  </si>
  <si>
    <t>Calculating RRMSEs</t>
  </si>
  <si>
    <t>Calculating CIs</t>
  </si>
  <si>
    <t>Step 8 - take the square root of the value calculated in step 7 to calculate the root mean square error (RMSE) of the count.</t>
  </si>
  <si>
    <t>Step 9 - divide the RMSE of the total count for the aggregated age group (calculated in step 8) by the total modelled estimate for the aggregated age group (calculated in step 2) to get the RRMSE of the count and times by 100 to calculate a percent.</t>
  </si>
  <si>
    <t>aggregated RRMSE (%)</t>
  </si>
  <si>
    <t>Note that the prevalence counts and percentages can be assumed to have the same RRMSEs if the assumption that the error associated with the estimate of the population in each age group is negligible.</t>
  </si>
  <si>
    <t>Guidelines</t>
  </si>
  <si>
    <t xml:space="preserve">1. The modelled estimates for PHNs can be used for getting a picture of the likely distribution of people with the characteristics of interest, across areas. </t>
  </si>
  <si>
    <t>Males, living in private dwellings, aged 16-85 years, Any 12-month mental disorder – Primary Health Networks</t>
  </si>
  <si>
    <t>Females, living in private dwellings, aged 16-85 years, Any 12-month mental disorder – Primary Health Networks</t>
  </si>
  <si>
    <t>Persons, living in private dwellings, aged 16-85 years, Any 12-month mental disorder – Primary Health Networks</t>
  </si>
  <si>
    <t>Males</t>
  </si>
  <si>
    <t>Females</t>
  </si>
  <si>
    <t>Persons</t>
  </si>
  <si>
    <t xml:space="preserve">Any 12-month mental disorder </t>
  </si>
  <si>
    <t>Proportion of in scope population for PHNs</t>
  </si>
  <si>
    <t>Summary of the types of variables included in final models</t>
  </si>
  <si>
    <t/>
  </si>
  <si>
    <t>Modelled estimates of indicators from the National Study of Mental Health and Wellbeing, 2020-2022 for Primary Health Networks</t>
  </si>
  <si>
    <r>
      <rPr>
        <sz val="12"/>
        <rFont val="Arial"/>
        <family val="2"/>
      </rPr>
      <t xml:space="preserve">See </t>
    </r>
    <r>
      <rPr>
        <u/>
        <sz val="12"/>
        <color theme="10"/>
        <rFont val="Arial"/>
        <family val="2"/>
      </rPr>
      <t>National Study of Mental Health and Wellbeing Methodology</t>
    </r>
    <r>
      <rPr>
        <sz val="12"/>
        <rFont val="Arial"/>
        <family val="2"/>
      </rPr>
      <t xml:space="preserve"> for more information on modelled estimates</t>
    </r>
  </si>
  <si>
    <r>
      <rPr>
        <sz val="12"/>
        <rFont val="Arial"/>
        <family val="2"/>
      </rPr>
      <t xml:space="preserve">Visit </t>
    </r>
    <r>
      <rPr>
        <u/>
        <sz val="12"/>
        <color theme="10"/>
        <rFont val="Arial"/>
        <family val="2"/>
      </rPr>
      <t>National Study of Mental Health and Wellbeing, 2020-2022</t>
    </r>
    <r>
      <rPr>
        <sz val="12"/>
        <rFont val="Arial"/>
        <family val="2"/>
      </rPr>
      <t xml:space="preserve"> for national mental health statistics</t>
    </r>
  </si>
  <si>
    <t>This tab outlines the contents of the Any 12-month mental disorder modelled estimates workbook. It ranges from cell A1 to B25.</t>
  </si>
  <si>
    <r>
      <t xml:space="preserve">Released at 11:30am (Canberra time) </t>
    </r>
    <r>
      <rPr>
        <sz val="12"/>
        <rFont val="Arial"/>
        <family val="2"/>
      </rPr>
      <t>26 July 2024</t>
    </r>
  </si>
  <si>
    <t>Please use this data to assess the suitability of the modelled estimates for your purposes.</t>
  </si>
  <si>
    <t>State and territory</t>
  </si>
  <si>
    <t xml:space="preserve">This table summarises the types of variables that were tested for significance in the models. </t>
  </si>
  <si>
    <t>For example, most of the models had variables relating to age but each of these models had different age variables.</t>
  </si>
  <si>
    <t>Predictor variables included in models</t>
  </si>
  <si>
    <t>Any 12-month mental disorder, by mild severity</t>
  </si>
  <si>
    <t>Any 12-month mental disorder, by moderate severity</t>
  </si>
  <si>
    <t>Any 12-month mental disorder, by severe severity</t>
  </si>
  <si>
    <t>Suicidal thoughts in lifetime</t>
  </si>
  <si>
    <t>Suicidal thoughts in the last 12 months</t>
  </si>
  <si>
    <t>Age</t>
  </si>
  <si>
    <t>ü</t>
  </si>
  <si>
    <t>Age by one person household interaction</t>
  </si>
  <si>
    <t>Age by sex interaction</t>
  </si>
  <si>
    <t>Ancestry</t>
  </si>
  <si>
    <t>Country of birth</t>
  </si>
  <si>
    <t>Country of birth of father</t>
  </si>
  <si>
    <t>Country of birth of mother</t>
  </si>
  <si>
    <t>Design area type (a)</t>
  </si>
  <si>
    <t>Dwelling, house and unit sales</t>
  </si>
  <si>
    <t>Engagement in education or employment</t>
  </si>
  <si>
    <t>Family composition</t>
  </si>
  <si>
    <t>Highest level of educational attainment</t>
  </si>
  <si>
    <t>Highest year of school completed</t>
  </si>
  <si>
    <t>Hours usually worked each week</t>
  </si>
  <si>
    <t>Household composition/ type</t>
  </si>
  <si>
    <t>Household income</t>
  </si>
  <si>
    <t>Household with Indigenous persons</t>
  </si>
  <si>
    <t>Income earners</t>
  </si>
  <si>
    <t>Industry of employment</t>
  </si>
  <si>
    <t>Labour force  status of family</t>
  </si>
  <si>
    <t xml:space="preserve">Labour force status </t>
  </si>
  <si>
    <t>Landlord type</t>
  </si>
  <si>
    <t>Main field of highest non-school qualification</t>
  </si>
  <si>
    <t>Median gross capital gains</t>
  </si>
  <si>
    <t>Number of children ever born to female</t>
  </si>
  <si>
    <t>Number of long-term health conditions</t>
  </si>
  <si>
    <t>Number of motor vehicles</t>
  </si>
  <si>
    <t>Number of persons in household reported a long-term health condition</t>
  </si>
  <si>
    <t>Occupation</t>
  </si>
  <si>
    <t>Occupation skill level</t>
  </si>
  <si>
    <t>Participation in the National Bowel Cancer Screening Program (NBCSP)</t>
  </si>
  <si>
    <t>Participation in vocational education and training</t>
  </si>
  <si>
    <t>Public hospital admissions for selected causes</t>
  </si>
  <si>
    <t>Registered marital status</t>
  </si>
  <si>
    <t>Religion</t>
  </si>
  <si>
    <t>Remoteness area</t>
  </si>
  <si>
    <t>Rent amount</t>
  </si>
  <si>
    <t>Sex</t>
  </si>
  <si>
    <t>Tenure type</t>
  </si>
  <si>
    <t>Selected long-term health conditions</t>
  </si>
  <si>
    <t>Unpaid carer</t>
  </si>
  <si>
    <t>Unpaid domestic work</t>
  </si>
  <si>
    <t>Whether at the same address one year ago</t>
  </si>
  <si>
    <t>Year of arrival in Australia</t>
  </si>
  <si>
    <t>Predictor variables not included in the models</t>
  </si>
  <si>
    <t>Address register counts</t>
  </si>
  <si>
    <t>Australian Defence Force service</t>
  </si>
  <si>
    <t>Children developmentally at risk or on track in selected domains</t>
  </si>
  <si>
    <t>Children fully immunised</t>
  </si>
  <si>
    <t>Citizenship</t>
  </si>
  <si>
    <t>Count of all children in family</t>
  </si>
  <si>
    <t>Count of dwelling structures</t>
  </si>
  <si>
    <t>Country of birth of both parents</t>
  </si>
  <si>
    <t>Current study status</t>
  </si>
  <si>
    <t>Deaths from selected causes</t>
  </si>
  <si>
    <t>Dwelling structure</t>
  </si>
  <si>
    <t>Emergency department presentations for principal diagnosis</t>
  </si>
  <si>
    <t>Employee or owner</t>
  </si>
  <si>
    <t>Employment sector</t>
  </si>
  <si>
    <t>Equivalised gross weekly household income</t>
  </si>
  <si>
    <t>Estimated Resident Population change</t>
  </si>
  <si>
    <t>Family blending</t>
  </si>
  <si>
    <t>Government payments</t>
  </si>
  <si>
    <t>Greater capital city statistical area (GCCSA)</t>
  </si>
  <si>
    <t>Income inequality measures for total income earners</t>
  </si>
  <si>
    <t>Level of highest non-school qualification</t>
  </si>
  <si>
    <t>Median gift and donations</t>
  </si>
  <si>
    <t>Median house, unit and dwelling sales prices</t>
  </si>
  <si>
    <t>Method of travel to work</t>
  </si>
  <si>
    <t>Mortgage amount</t>
  </si>
  <si>
    <t>Mortgage stress</t>
  </si>
  <si>
    <t>Needs assistance for core needs</t>
  </si>
  <si>
    <t xml:space="preserve">Number of bedrooms </t>
  </si>
  <si>
    <t>Number of births and deaths, and fertility rates</t>
  </si>
  <si>
    <t>Number of employees employed</t>
  </si>
  <si>
    <t>Number of persons usually resident</t>
  </si>
  <si>
    <t>Occupancy standard (Canadian National Occupancy Standard)</t>
  </si>
  <si>
    <t>Participation in cervical screening, abnormality outcomes</t>
  </si>
  <si>
    <t>Participation in preschool program</t>
  </si>
  <si>
    <t>Personal income</t>
  </si>
  <si>
    <t>Population density (persons/sq km)</t>
  </si>
  <si>
    <t>Proficiency in spoken English</t>
  </si>
  <si>
    <t>Relationship in household</t>
  </si>
  <si>
    <t>Rent stress</t>
  </si>
  <si>
    <t>SEIFA Index of Economic Resources (IER) (b)</t>
  </si>
  <si>
    <t>SEIFA Index of Education and Occupation (IEO) (b)</t>
  </si>
  <si>
    <t>SEIFA Index of Relative Socio-Economic Disadvantage (IRSAD) (b)</t>
  </si>
  <si>
    <t>SEIFA Index of Relative Socio-Economic Disadvantage (IRSD) (b)</t>
  </si>
  <si>
    <t>Social marital status</t>
  </si>
  <si>
    <t>Type of educational institution currently attending</t>
  </si>
  <si>
    <t>Volunteer</t>
  </si>
  <si>
    <t>Whether at the same address five year ago</t>
  </si>
  <si>
    <t xml:space="preserve">(b) Socio-economic indexes for areas (SEIFAs) – population-weighted deciles at the Statistical Areas Level 1 level (SA1). </t>
  </si>
  <si>
    <t>Example: Aggregated relative root mean square error (RRMSE) within an area</t>
  </si>
  <si>
    <t xml:space="preserve">Note, this method should only be used to aggregate groups within an area. The aggregation of areas (i.e. adding PHNs together), uses a different method to the one described below. </t>
  </si>
  <si>
    <t>Let's say you are interested in the number of persons with any 12-month mental disorder aged 16-34 years old, living in private dwellings, in the PHN of Eastern Melbourne.</t>
  </si>
  <si>
    <t>An estimated count and its RRMSE for the PHN of Eastern Melbourne can be calculated from the component age group modelled counts and RRMSEs to give a more reliable estimate.</t>
  </si>
  <si>
    <t>To aggregate the modelled age group estimates for the PHN of Eastern Melbourne:</t>
  </si>
  <si>
    <t xml:space="preserve">Step 1 - copy the statistics on the number of persons with any 12-month mental disorder, aged 16-24 years and 25-34 years, living in private dwellings, from their publication spreadsheet. </t>
  </si>
  <si>
    <t>Step 2 - sum the modelled counts to give a total modelled estimate for the aggregated age group.</t>
  </si>
  <si>
    <t>Step 3 - sum the population counts to give a total population count for the aggregated age group.</t>
  </si>
  <si>
    <t>Step 4 - divide the total aggregated estimate by the total population count to calculate the proportion for the aggregated age group and times by 100 to calculate a percent.</t>
  </si>
  <si>
    <t>You should also calculate measures of error around the count and proportion of the population for the aggregated age group.</t>
  </si>
  <si>
    <t>The modelled estimates within a small area cannot be considered independent and the calculation of the aggregated RRMSE must account for covariance of the estimates.</t>
  </si>
  <si>
    <t>Because you do not have the correlation of all modelled estimates, a correlation of 0.85 is assumed.</t>
  </si>
  <si>
    <t>To aggregate RRMSEs within a small area:</t>
  </si>
  <si>
    <t>Step 5 - multiply the square of the modelled counts by the square of the RRMSEs.</t>
  </si>
  <si>
    <t>PHN Eastern Melbourne (202)</t>
  </si>
  <si>
    <t>Any 12-month mental disorder, living in private dwellings</t>
  </si>
  <si>
    <t>Calculations</t>
  </si>
  <si>
    <t>Age group</t>
  </si>
  <si>
    <t>Any 12-month mental disorder</t>
  </si>
  <si>
    <t>Square modelled count * square RRMSE</t>
  </si>
  <si>
    <t>(No.)</t>
  </si>
  <si>
    <t>16-34 years</t>
  </si>
  <si>
    <t>Step 6 - construct the covariance matrix.</t>
  </si>
  <si>
    <t xml:space="preserve">For this example, you are aggregating 2 cells, so the covariance matrix will have 2 rows and 2 columns. </t>
  </si>
  <si>
    <t>The diagonal terms of the matrix are equal to the squared product column calculated in step 1. The remaining term is given by:</t>
  </si>
  <si>
    <t>Cell[1,2]</t>
  </si>
  <si>
    <t xml:space="preserve"> = Cell[2,1] </t>
  </si>
  <si>
    <t xml:space="preserve"> = correlation[1,2] x sqrt(Cell[1,1] x Cell[2,2])</t>
  </si>
  <si>
    <t>So the estimated covariance matrix is:</t>
  </si>
  <si>
    <t>column 1</t>
  </si>
  <si>
    <t>column 2</t>
  </si>
  <si>
    <t>row 1</t>
  </si>
  <si>
    <t>row 2</t>
  </si>
  <si>
    <t>Step 7 - sum of values calculated in Step 6.</t>
  </si>
  <si>
    <t>The RRMSEs are useful for calculating confidence intervals (see worksheet 'Calculating CIs').</t>
  </si>
  <si>
    <r>
      <t xml:space="preserve">The overall modelled count of persons with any 12-month mental disorder aged 16-34 years, living in private dwellings, in the PHN of East Melbourne is </t>
    </r>
    <r>
      <rPr>
        <b/>
        <sz val="12"/>
        <color rgb="FF336699"/>
        <rFont val="Arial"/>
        <family val="2"/>
      </rPr>
      <t>104,706</t>
    </r>
    <r>
      <rPr>
        <sz val="12"/>
        <rFont val="Arial"/>
        <family val="2"/>
      </rPr>
      <t>. This represent</t>
    </r>
    <r>
      <rPr>
        <b/>
        <sz val="12"/>
        <rFont val="Arial"/>
        <family val="2"/>
      </rPr>
      <t xml:space="preserve">s </t>
    </r>
    <r>
      <rPr>
        <b/>
        <sz val="12"/>
        <color rgb="FF99CC66"/>
        <rFont val="Arial"/>
        <family val="2"/>
      </rPr>
      <t>27.4%</t>
    </r>
    <r>
      <rPr>
        <sz val="12"/>
        <rFont val="Arial"/>
        <family val="2"/>
      </rPr>
      <t xml:space="preserve"> of all persons aged 16-34 years, in the PHN of East Melbourne.</t>
    </r>
  </si>
  <si>
    <r>
      <t xml:space="preserve">The associated RRMSE for the aggregated modelled estimates is </t>
    </r>
    <r>
      <rPr>
        <b/>
        <sz val="12"/>
        <color rgb="FF666666"/>
        <rFont val="Arial"/>
        <family val="2"/>
      </rPr>
      <t>4.1%</t>
    </r>
    <r>
      <rPr>
        <b/>
        <sz val="12"/>
        <color rgb="FF7030A0"/>
        <rFont val="Arial"/>
        <family val="2"/>
      </rPr>
      <t>.</t>
    </r>
  </si>
  <si>
    <t>Example of calculating confidence intervals (CIs)</t>
  </si>
  <si>
    <t xml:space="preserve">This method can also be applied to construct a CI for aggregated counts. </t>
  </si>
  <si>
    <t>The example below uses the same data as used in the 'Calculating RRMSEs' worksheet (ages 16-34 years, in the PHN of Eastern Melbourne).</t>
  </si>
  <si>
    <t>Step 1 - convert the RRMSE to a RMSE by multiplying the RRMSE by the proportion of the population.</t>
  </si>
  <si>
    <t>Step 2 - calculate the 95% lower bound of the confidence interval for the total modelled proportion by subtracting 1.96 times the RMSE from the proportion.</t>
  </si>
  <si>
    <t>Step 3 - calculate the 95% upper bound of the confidence interval for the total modelled proportion by adding 1.96 times the RMSE to the proportion.</t>
  </si>
  <si>
    <t>Persons with any 12-month mental disorder, living in private dwellings</t>
  </si>
  <si>
    <t>Age Group</t>
  </si>
  <si>
    <t>RMSE of total proportion</t>
  </si>
  <si>
    <t>95% Lower bound</t>
  </si>
  <si>
    <t>95% Upper Bound</t>
  </si>
  <si>
    <t>Interpretation of results</t>
  </si>
  <si>
    <r>
      <t xml:space="preserve">There are approximately 19 chances in 20 that the confidence interval of </t>
    </r>
    <r>
      <rPr>
        <b/>
        <sz val="12"/>
        <color rgb="FF669966"/>
        <rFont val="Arial"/>
        <family val="2"/>
      </rPr>
      <t>25.2%</t>
    </r>
    <r>
      <rPr>
        <sz val="12"/>
        <rFont val="Arial"/>
        <family val="2"/>
      </rPr>
      <t xml:space="preserve"> to</t>
    </r>
    <r>
      <rPr>
        <sz val="12"/>
        <color rgb="FF99CC66"/>
        <rFont val="Arial"/>
        <family val="2"/>
      </rPr>
      <t xml:space="preserve"> </t>
    </r>
    <r>
      <rPr>
        <b/>
        <sz val="12"/>
        <color rgb="FF99CC66"/>
        <rFont val="Arial"/>
        <family val="2"/>
      </rPr>
      <t>29.6%</t>
    </r>
    <r>
      <rPr>
        <sz val="12"/>
        <rFont val="Arial"/>
        <family val="2"/>
      </rPr>
      <t xml:space="preserve"> covers the true proportion of persons aged 16-34 years, living in private dwellings, with any 12-month mental disorder, in the PHN area of Eastern Melbourne.</t>
    </r>
  </si>
  <si>
    <t>This tab presents an example of how to calucate confidence intervals for modelled estimates when aggregating age groups. It ranges from cell A1 to L20.</t>
  </si>
  <si>
    <t>* Estimate has a relative root mean square error (RRMSE) of 25% to 50% and should be used with caution.</t>
  </si>
  <si>
    <t>** Estimate has a relative root mean square error (RRMSE) greater than 50% and is considered too unreliable for general use.</t>
  </si>
  <si>
    <t>Predictor variables not included in any of the final models are listed from row 55.</t>
  </si>
  <si>
    <t>This tab outlines the predictor variables for each model. It ranges from cell A1 to P104.</t>
  </si>
  <si>
    <t xml:space="preserve">Numbers and percentages were approximated using Statistical Area 1 populations. </t>
  </si>
  <si>
    <t>This tab has one table with the in scope population, total population and percent of in scope population for each Primary Health Network. It ranges from cell A1 to E53</t>
  </si>
  <si>
    <t>Calculating confidence intervals</t>
  </si>
  <si>
    <t>The modelled estimates in this workbook are based on random effects logistic regression models fitted to data from the 2020-2022 National Study of Mental Health and Wellbeing, Estimated Resident Population as at 30 June 2022, 2021 Census of Population and Housing, and administrative data.</t>
  </si>
  <si>
    <t>This will require aggregating the Eastern Melbourne modelled counts for the 16-24 years and 25-34 years age groups, which have RRMSEs of 4.2% and 4.4% respectively.</t>
  </si>
  <si>
    <t>a. Aggregating the modelled estimates</t>
  </si>
  <si>
    <t>b. Calculating the RRMSE of the aggregated estimates</t>
  </si>
  <si>
    <t>c. Interpretation of results</t>
  </si>
  <si>
    <t>Primary Health Networks: In scope population</t>
  </si>
  <si>
    <t>3. The modelled estimates are a tool. Used in conjunction with an understanding of local area characteristics and their quality limitations, they can assist decision-making on issues such as requirements for services.</t>
  </si>
  <si>
    <t>In scope population, persons living in private dwellings aged 16-85 years</t>
  </si>
  <si>
    <t>Calculating relative root mean square errors</t>
  </si>
  <si>
    <r>
      <rPr>
        <sz val="12"/>
        <rFont val="Arial"/>
        <family val="2"/>
      </rPr>
      <t xml:space="preserve">See </t>
    </r>
    <r>
      <rPr>
        <u/>
        <sz val="12"/>
        <color theme="10"/>
        <rFont val="Arial"/>
        <family val="2"/>
      </rPr>
      <t>Methodology</t>
    </r>
    <r>
      <rPr>
        <sz val="12"/>
        <rFont val="Arial"/>
        <family val="2"/>
      </rPr>
      <t xml:space="preserve"> for more information on concepts and definitions presented in this table.</t>
    </r>
  </si>
  <si>
    <r>
      <t xml:space="preserve">(c) Modelled state and territory estimates will differ from direct estimates published in the </t>
    </r>
    <r>
      <rPr>
        <u/>
        <sz val="12"/>
        <color rgb="FF0070C0"/>
        <rFont val="Arial"/>
        <family val="2"/>
      </rPr>
      <t>2020-2022 National Study of Mental Health and Wellbeing.</t>
    </r>
  </si>
  <si>
    <t>Relative root mean square error(b)</t>
  </si>
  <si>
    <t>(b) The RRMSE is a measure of error of the modelled estimates. The errors associated with the modelled estimates for small areas fall into four categories: sampling, non-sampling, modelling and prediction errors. The RRMSE is primarily a measure of prediction error but its calculation also inherits some aspects of modelling and sampling error. It provides an indication of the mean squared deviation of the modelled estimate (proportion or count) from the true value. Estimates with RRMSEs less than 25% are considered reliable for most purposes. Prevalence counts and proportions can be assumed to have the same RRMSEs, if the assumption that the error associated with the estimate of the population in each area is negligible.</t>
  </si>
  <si>
    <t>In scope population(a)</t>
  </si>
  <si>
    <t>Modelled state and territory estimates(c)</t>
  </si>
  <si>
    <t xml:space="preserve">The method used to produce these modelled estimates assumes that the statistical relationships observed between predictor variables and the characteristic being modelled for the sampled population are not significantly different for populations not included in the National Study of Mental Health and Wellbeing (NSMHW). </t>
  </si>
  <si>
    <t>This is particularly relevant for the modelled estimates presented here, as the scope of the modelled estimates includes Very Remote areas of Australia and discrete Aboriginal and Torres Strait Islander communities that were not included in the NSMHW sample.</t>
  </si>
  <si>
    <t>Modelled relationships may be inadequate for describing the portion of a PHN's population in Very Remote areas and discrete Aboriginal and Torres Strait Islander communities.</t>
  </si>
  <si>
    <t xml:space="preserve">The approximate number and the percentage of population in each PHN and state/territory which was in scope of the NSMHW is provided below. </t>
  </si>
  <si>
    <t xml:space="preserve">(a) Design area type categorises inner city, large and small urban towns, rural towns and remote areas within States and Territories for designing the sample of the NSMHW.  </t>
  </si>
  <si>
    <t>(a) Percent of total population of each PHN in scope of the NSMHW.</t>
  </si>
  <si>
    <t>Percent of total population in scope of NSMHW</t>
  </si>
  <si>
    <t>12-month Anxiety disorders</t>
  </si>
  <si>
    <t>12-month Affective disorders</t>
  </si>
  <si>
    <t>12-month Substance Use disorders</t>
  </si>
  <si>
    <t>Comorbidity of any 12-month mental disorder and a physical condition</t>
  </si>
  <si>
    <t>Consultations with health professionals for mental health</t>
  </si>
  <si>
    <t>Other services for mental health, accessed via digital technologies</t>
  </si>
  <si>
    <t>Self-harm behaviours in lifetime</t>
  </si>
  <si>
    <t>Self-harm behaviours in the last 12 months</t>
  </si>
  <si>
    <t xml:space="preserve">2. The modelled estimates may not be appropriate for every PHN. Some regions will differ in prevalence from modelled estimates because of local effects that are not captured by the models. </t>
  </si>
  <si>
    <t>This tab has one table with modelled estimates of Any 12-month mental disorder for males by age group. It ranges from cell A1 to BG54</t>
  </si>
  <si>
    <t>Modelled estimates based on the National Study of Mental Health and Wellbeing, 2020-2022</t>
  </si>
  <si>
    <t>This tab has one table with modelled estimates of Any 12-month mental disorder for females by age group. It ranges from cell A1 to BG54</t>
  </si>
  <si>
    <t>This tab has one table with modelled estimates of any 12-month mental disorder for all persons by age group. It ranges from cell A1 to BG54</t>
  </si>
  <si>
    <t>This tab presents an example of how to calculate relative root mean square errors for modelled estimates when aggregating age groups. It ranges from cell A1 to M51.</t>
  </si>
  <si>
    <t>This worksheet describes how to calculate the RRMSE of aggregated age groups within an area. Steps are colour-coded.</t>
  </si>
  <si>
    <t>This worksheet describes how to calculate confidence intervals for an aggregated proportion. Steps are colour-coded.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</si>
</sst>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_ ;\-#,##0.0\ "/>
    <numFmt numFmtId="167" formatCode="_-* #,##0_-;\-* #,##0_-;_-* &quot;-&quot;??_-;_-@_-"/>
    <numFmt numFmtId="168" formatCode="#,##0_ ;\-#,##0\ "/>
  </numFmts>
  <fonts count="63" x14ac:knownFonts="1">
    <font>
      <sz val="11"/>
      <color theme="1"/>
      <name val="Calibri"/>
      <family val="2"/>
      <scheme val="minor"/>
    </font>
    <font>
      <sz val="11"/>
      <color theme="0"/>
      <name val="Calibri"/>
      <family val="2"/>
      <scheme val="minor"/>
    </font>
    <font>
      <b/>
      <sz val="12"/>
      <color theme="1"/>
      <name val="Arial"/>
      <family val="2"/>
    </font>
    <font>
      <u/>
      <sz val="10"/>
      <color theme="10"/>
      <name val="Arial"/>
      <family val="2"/>
    </font>
    <font>
      <sz val="12"/>
      <color theme="10"/>
      <name val="Arial"/>
      <family val="2"/>
    </font>
    <font>
      <sz val="12"/>
      <color theme="1"/>
      <name val="Calibri"/>
      <family val="2"/>
      <scheme val="minor"/>
    </font>
    <font>
      <sz val="12"/>
      <color theme="1"/>
      <name val="Arial"/>
      <family val="2"/>
    </font>
    <font>
      <i/>
      <sz val="12"/>
      <color theme="1"/>
      <name val="Arial"/>
      <family val="2"/>
    </font>
    <font>
      <b/>
      <sz val="12"/>
      <color theme="1"/>
      <name val="Calibri"/>
      <family val="2"/>
      <scheme val="minor"/>
    </font>
    <font>
      <b/>
      <strike/>
      <sz val="12"/>
      <name val="Arial"/>
      <family val="2"/>
    </font>
    <font>
      <b/>
      <sz val="12"/>
      <name val="Arial"/>
      <family val="2"/>
    </font>
    <font>
      <sz val="28"/>
      <color theme="1"/>
      <name val="Calibri"/>
      <family val="2"/>
      <scheme val="minor"/>
    </font>
    <font>
      <u/>
      <sz val="11"/>
      <color theme="10"/>
      <name val="Calibri"/>
      <family val="2"/>
      <scheme val="minor"/>
    </font>
    <font>
      <b/>
      <i/>
      <sz val="12"/>
      <color theme="1"/>
      <name val="Arial"/>
      <family val="2"/>
    </font>
    <font>
      <sz val="11"/>
      <color theme="1"/>
      <name val="Calibri"/>
      <family val="2"/>
      <scheme val="minor"/>
    </font>
    <font>
      <b/>
      <sz val="13"/>
      <color theme="3"/>
      <name val="Arial"/>
      <family val="2"/>
    </font>
    <font>
      <sz val="12"/>
      <color rgb="FFE2E2E2"/>
      <name val="Arial"/>
      <family val="2"/>
    </font>
    <font>
      <b/>
      <sz val="15"/>
      <color theme="3"/>
      <name val="Calibri"/>
      <family val="2"/>
      <scheme val="minor"/>
    </font>
    <font>
      <sz val="12"/>
      <color rgb="FFFF0000"/>
      <name val="Arial"/>
      <family val="2"/>
    </font>
    <font>
      <u/>
      <sz val="12"/>
      <color theme="10"/>
      <name val="Arial"/>
      <family val="2"/>
    </font>
    <font>
      <sz val="12"/>
      <name val="Arial"/>
      <family val="2"/>
    </font>
    <font>
      <b/>
      <sz val="15"/>
      <color theme="3"/>
      <name val="Arial"/>
      <family val="2"/>
    </font>
    <font>
      <sz val="12"/>
      <color theme="1"/>
      <name val="Wingdings"/>
      <charset val="2"/>
    </font>
    <font>
      <b/>
      <sz val="13"/>
      <color theme="3"/>
      <name val="Calibri"/>
      <family val="2"/>
      <scheme val="minor"/>
    </font>
    <font>
      <sz val="10"/>
      <name val="Arial"/>
      <family val="2"/>
    </font>
    <font>
      <u/>
      <sz val="11"/>
      <color theme="10"/>
      <name val="Calibri"/>
      <family val="2"/>
    </font>
    <font>
      <sz val="12"/>
      <color rgb="FF7030A0"/>
      <name val="Arial"/>
      <family val="2"/>
    </font>
    <font>
      <sz val="12"/>
      <color theme="9" tint="-0.249977111117893"/>
      <name val="Arial"/>
      <family val="2"/>
    </font>
    <font>
      <sz val="12"/>
      <color rgb="FF0000FF"/>
      <name val="Arial"/>
      <family val="2"/>
    </font>
    <font>
      <u/>
      <sz val="12"/>
      <color rgb="FF0070C0"/>
      <name val="Arial"/>
      <family val="2"/>
    </font>
    <font>
      <sz val="12"/>
      <color indexed="8"/>
      <name val="Arial"/>
      <family val="2"/>
    </font>
    <font>
      <sz val="12"/>
      <color theme="1"/>
      <name val="Calibri"/>
      <family val="2"/>
    </font>
    <font>
      <sz val="12"/>
      <color rgb="FF000000"/>
      <name val="Arial"/>
      <family val="2"/>
    </font>
    <font>
      <b/>
      <sz val="12"/>
      <color rgb="FFFFFFFF"/>
      <name val="Arial"/>
      <family val="2"/>
    </font>
    <font>
      <sz val="12"/>
      <color rgb="FF336699"/>
      <name val="Arial"/>
      <family val="2"/>
    </font>
    <font>
      <sz val="12"/>
      <color rgb="FF00B0F0"/>
      <name val="Arial"/>
      <family val="2"/>
    </font>
    <font>
      <sz val="12"/>
      <color rgb="FF669966"/>
      <name val="Arial"/>
      <family val="2"/>
    </font>
    <font>
      <sz val="12"/>
      <color rgb="FF99CC66"/>
      <name val="Arial"/>
      <family val="2"/>
    </font>
    <font>
      <sz val="12"/>
      <color rgb="FF00B050"/>
      <name val="Arial"/>
      <family val="2"/>
    </font>
    <font>
      <sz val="12"/>
      <color rgb="FF993366"/>
      <name val="Arial"/>
      <family val="2"/>
    </font>
    <font>
      <i/>
      <sz val="12"/>
      <name val="Arial"/>
      <family val="2"/>
    </font>
    <font>
      <i/>
      <sz val="12"/>
      <color rgb="FF993366"/>
      <name val="Arial"/>
      <family val="2"/>
    </font>
    <font>
      <i/>
      <sz val="12"/>
      <color rgb="FF002060"/>
      <name val="Arial"/>
      <family val="2"/>
    </font>
    <font>
      <i/>
      <sz val="12"/>
      <color rgb="FF7030A0"/>
      <name val="Arial"/>
      <family val="2"/>
    </font>
    <font>
      <b/>
      <sz val="12"/>
      <color rgb="FF336699"/>
      <name val="Arial"/>
      <family val="2"/>
    </font>
    <font>
      <b/>
      <sz val="12"/>
      <color rgb="FF666666"/>
      <name val="Arial"/>
      <family val="2"/>
    </font>
    <font>
      <b/>
      <sz val="12"/>
      <color rgb="FF99CC66"/>
      <name val="Arial"/>
      <family val="2"/>
    </font>
    <font>
      <b/>
      <sz val="12"/>
      <color rgb="FF669966"/>
      <name val="Arial"/>
      <family val="2"/>
    </font>
    <font>
      <b/>
      <sz val="12"/>
      <color rgb="FF0070C0"/>
      <name val="Arial"/>
      <family val="2"/>
    </font>
    <font>
      <b/>
      <sz val="12"/>
      <color rgb="FF7030A0"/>
      <name val="Arial"/>
      <family val="2"/>
    </font>
    <font>
      <sz val="12"/>
      <color rgb="FFCC9966"/>
      <name val="Arial"/>
      <family val="2"/>
    </font>
    <font>
      <sz val="12"/>
      <color theme="5" tint="-0.249977111117893"/>
      <name val="Arial"/>
      <family val="2"/>
    </font>
    <font>
      <sz val="12"/>
      <color rgb="FFC63AB2"/>
      <name val="Arial"/>
      <family val="2"/>
    </font>
    <font>
      <sz val="12"/>
      <color rgb="FF666666"/>
      <name val="Arial"/>
      <family val="2"/>
    </font>
    <font>
      <sz val="13"/>
      <name val="Arial"/>
      <family val="2"/>
    </font>
    <font>
      <i/>
      <sz val="12"/>
      <color rgb="FF336699"/>
      <name val="Arial"/>
      <family val="2"/>
    </font>
    <font>
      <i/>
      <sz val="12"/>
      <color rgb="FF669966"/>
      <name val="Arial"/>
      <family val="2"/>
    </font>
    <font>
      <i/>
      <sz val="12"/>
      <color rgb="FF99CC66"/>
      <name val="Arial"/>
      <family val="2"/>
    </font>
    <font>
      <sz val="12"/>
      <color rgb="FF0070C0"/>
      <name val="Arial"/>
      <family val="2"/>
    </font>
    <font>
      <sz val="12"/>
      <color rgb="FFC00000"/>
      <name val="Arial"/>
      <family val="2"/>
    </font>
    <font>
      <sz val="11"/>
      <color theme="1"/>
      <name val="Arial"/>
      <family val="2"/>
    </font>
    <font>
      <b/>
      <sz val="12"/>
      <color rgb="FF993366"/>
      <name val="Arial"/>
      <family val="2"/>
    </font>
    <font>
      <b/>
      <sz val="12"/>
      <color rgb="FFCC9966"/>
      <name val="Arial"/>
      <family val="2"/>
    </font>
  </fonts>
  <fills count="4">
    <fill>
      <patternFill patternType="none"/>
    </fill>
    <fill>
      <patternFill patternType="gray125"/>
    </fill>
    <fill>
      <patternFill patternType="solid">
        <fgColor rgb="FFE6E6E6"/>
        <bgColor indexed="64"/>
      </patternFill>
    </fill>
    <fill>
      <patternFill patternType="solid">
        <fgColor rgb="FFE2E2E2"/>
        <bgColor indexed="64"/>
      </patternFill>
    </fill>
  </fills>
  <borders count="14">
    <border>
      <left/>
      <right/>
      <top/>
      <bottom/>
      <diagonal/>
    </border>
    <border>
      <left style="thin">
        <color theme="0"/>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bottom style="thick">
        <color theme="4" tint="0.499984740745262"/>
      </bottom>
      <diagonal/>
    </border>
    <border>
      <left/>
      <right/>
      <top style="thick">
        <color theme="4"/>
      </top>
      <bottom style="thick">
        <color theme="4" tint="0.499984740745262"/>
      </bottom>
      <diagonal/>
    </border>
    <border>
      <left/>
      <right/>
      <top/>
      <bottom style="thick">
        <color theme="4"/>
      </bottom>
      <diagonal/>
    </border>
    <border>
      <left/>
      <right/>
      <top style="thick">
        <color theme="4" tint="0.499984740745262"/>
      </top>
      <bottom/>
      <diagonal/>
    </border>
    <border>
      <left/>
      <right/>
      <top style="thick">
        <color theme="4" tint="0.499984740745262"/>
      </top>
      <bottom style="thick">
        <color theme="4" tint="0.4999847407452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ck">
        <color theme="4" tint="0.499984740745262"/>
      </bottom>
      <diagonal/>
    </border>
  </borders>
  <cellStyleXfs count="11">
    <xf numFmtId="0" fontId="0" fillId="0" borderId="0"/>
    <xf numFmtId="0" fontId="3" fillId="0" borderId="0" applyNumberFormat="0" applyFill="0" applyBorder="0" applyAlignment="0" applyProtection="0"/>
    <xf numFmtId="0" fontId="12" fillId="0" borderId="0" applyNumberFormat="0" applyFill="0" applyBorder="0" applyAlignment="0" applyProtection="0"/>
    <xf numFmtId="0" fontId="15" fillId="0" borderId="6" applyNumberFormat="0" applyFill="0" applyAlignment="0" applyProtection="0"/>
    <xf numFmtId="0" fontId="14" fillId="0" borderId="0"/>
    <xf numFmtId="0" fontId="21" fillId="0" borderId="8" applyNumberFormat="0" applyFill="0" applyAlignment="0" applyProtection="0"/>
    <xf numFmtId="0" fontId="14" fillId="0" borderId="0"/>
    <xf numFmtId="0" fontId="25" fillId="0" borderId="0" applyNumberFormat="0" applyFill="0" applyBorder="0" applyAlignment="0" applyProtection="0">
      <alignment vertical="top"/>
      <protection locked="0"/>
    </xf>
    <xf numFmtId="0" fontId="24" fillId="0" borderId="0"/>
    <xf numFmtId="0" fontId="14" fillId="0" borderId="0"/>
    <xf numFmtId="43" fontId="14" fillId="0" borderId="0" applyFont="0" applyFill="0" applyBorder="0" applyAlignment="0" applyProtection="0"/>
  </cellStyleXfs>
  <cellXfs count="194">
    <xf numFmtId="0" fontId="0" fillId="0" borderId="0" xfId="0"/>
    <xf numFmtId="0" fontId="0" fillId="0" borderId="0" xfId="0" applyAlignment="1">
      <alignment horizontal="right"/>
    </xf>
    <xf numFmtId="0" fontId="0" fillId="0" borderId="0" xfId="0" applyAlignment="1">
      <alignment horizontal="left"/>
    </xf>
    <xf numFmtId="0" fontId="2" fillId="0" borderId="1" xfId="0" applyFont="1" applyBorder="1"/>
    <xf numFmtId="0" fontId="4" fillId="0" borderId="0" xfId="1" applyFont="1" applyFill="1" applyBorder="1" applyAlignment="1"/>
    <xf numFmtId="0" fontId="2" fillId="0" borderId="0" xfId="0" applyFont="1"/>
    <xf numFmtId="0" fontId="5" fillId="0" borderId="0" xfId="0" applyFont="1"/>
    <xf numFmtId="0" fontId="2" fillId="0" borderId="3" xfId="0" applyFont="1" applyBorder="1" applyAlignment="1">
      <alignment horizontal="left"/>
    </xf>
    <xf numFmtId="3" fontId="6" fillId="0" borderId="4" xfId="0" applyNumberFormat="1" applyFont="1" applyBorder="1" applyAlignment="1">
      <alignment horizontal="right"/>
    </xf>
    <xf numFmtId="164" fontId="6" fillId="0" borderId="0" xfId="0" applyNumberFormat="1" applyFont="1" applyAlignment="1">
      <alignment horizontal="right"/>
    </xf>
    <xf numFmtId="0" fontId="6" fillId="0" borderId="0" xfId="0" applyFont="1" applyAlignment="1">
      <alignment horizontal="right"/>
    </xf>
    <xf numFmtId="3" fontId="6" fillId="0" borderId="0" xfId="0" applyNumberFormat="1" applyFont="1" applyAlignment="1">
      <alignment horizontal="right"/>
    </xf>
    <xf numFmtId="0" fontId="7" fillId="0" borderId="0" xfId="0" applyFont="1" applyAlignment="1">
      <alignment horizontal="left"/>
    </xf>
    <xf numFmtId="0" fontId="6" fillId="0" borderId="0" xfId="0" applyFont="1" applyAlignment="1">
      <alignment horizontal="left"/>
    </xf>
    <xf numFmtId="0" fontId="8" fillId="0" borderId="0" xfId="0" applyFont="1" applyAlignment="1">
      <alignment horizontal="left"/>
    </xf>
    <xf numFmtId="0" fontId="2" fillId="0" borderId="0" xfId="0" applyFont="1" applyAlignment="1">
      <alignment horizontal="right"/>
    </xf>
    <xf numFmtId="0" fontId="2" fillId="0" borderId="5" xfId="0" applyFont="1" applyBorder="1" applyAlignment="1">
      <alignment horizontal="right"/>
    </xf>
    <xf numFmtId="0" fontId="9" fillId="0" borderId="0" xfId="0" applyFont="1" applyAlignment="1">
      <alignment horizontal="left"/>
    </xf>
    <xf numFmtId="0" fontId="8" fillId="0" borderId="0" xfId="0" applyFont="1" applyAlignment="1">
      <alignment horizontal="left" wrapText="1"/>
    </xf>
    <xf numFmtId="0" fontId="2" fillId="0" borderId="4" xfId="0" applyFont="1" applyBorder="1" applyAlignment="1">
      <alignment horizontal="right" wrapText="1"/>
    </xf>
    <xf numFmtId="0" fontId="2" fillId="0" borderId="0" xfId="0" applyFont="1" applyAlignment="1">
      <alignment horizontal="right" wrapText="1"/>
    </xf>
    <xf numFmtId="0" fontId="10" fillId="0" borderId="0" xfId="0" applyFont="1" applyAlignment="1">
      <alignment horizontal="left" wrapText="1"/>
    </xf>
    <xf numFmtId="0" fontId="8" fillId="0" borderId="0" xfId="0" applyFont="1" applyAlignment="1">
      <alignment wrapText="1"/>
    </xf>
    <xf numFmtId="0" fontId="2" fillId="0" borderId="0" xfId="0" applyFont="1" applyAlignment="1">
      <alignment wrapText="1"/>
    </xf>
    <xf numFmtId="0" fontId="11" fillId="2" borderId="0" xfId="0" applyFont="1" applyFill="1" applyAlignment="1">
      <alignment vertical="center"/>
    </xf>
    <xf numFmtId="0" fontId="0" fillId="2" borderId="0" xfId="0" applyFill="1"/>
    <xf numFmtId="0" fontId="2" fillId="0" borderId="0" xfId="0" applyFont="1" applyAlignment="1">
      <alignment horizontal="left"/>
    </xf>
    <xf numFmtId="0" fontId="6" fillId="0" borderId="0" xfId="0" applyFont="1"/>
    <xf numFmtId="0" fontId="6" fillId="0" borderId="1" xfId="0" applyFont="1" applyBorder="1"/>
    <xf numFmtId="0" fontId="2" fillId="0" borderId="0" xfId="0" applyFont="1" applyAlignment="1">
      <alignment horizontal="left" wrapText="1"/>
    </xf>
    <xf numFmtId="1" fontId="6" fillId="0" borderId="0" xfId="0" applyNumberFormat="1" applyFont="1" applyAlignment="1">
      <alignment horizontal="left"/>
    </xf>
    <xf numFmtId="3" fontId="0" fillId="0" borderId="0" xfId="0" applyNumberFormat="1"/>
    <xf numFmtId="0" fontId="6" fillId="0" borderId="3" xfId="0" applyFont="1" applyBorder="1" applyAlignment="1">
      <alignment horizontal="left"/>
    </xf>
    <xf numFmtId="3" fontId="6" fillId="0" borderId="3" xfId="0" applyNumberFormat="1" applyFont="1" applyBorder="1" applyAlignment="1">
      <alignment horizontal="right"/>
    </xf>
    <xf numFmtId="0" fontId="10" fillId="0" borderId="0" xfId="0" applyFont="1" applyAlignment="1">
      <alignment horizontal="right" wrapText="1"/>
    </xf>
    <xf numFmtId="0" fontId="10" fillId="0" borderId="0" xfId="0" applyFont="1" applyAlignment="1">
      <alignment horizontal="left"/>
    </xf>
    <xf numFmtId="0" fontId="20" fillId="0" borderId="0" xfId="0" applyFont="1" applyAlignment="1">
      <alignment horizontal="left"/>
    </xf>
    <xf numFmtId="0" fontId="20" fillId="0" borderId="0" xfId="0" applyFont="1"/>
    <xf numFmtId="0" fontId="20" fillId="0" borderId="0" xfId="6" applyFont="1"/>
    <xf numFmtId="0" fontId="6" fillId="0" borderId="0" xfId="6" applyFont="1"/>
    <xf numFmtId="0" fontId="26" fillId="0" borderId="0" xfId="6" applyFont="1"/>
    <xf numFmtId="0" fontId="27" fillId="0" borderId="0" xfId="6" applyFont="1"/>
    <xf numFmtId="0" fontId="19" fillId="0" borderId="0" xfId="2" applyFont="1" applyFill="1" applyAlignment="1">
      <alignment horizontal="right"/>
    </xf>
    <xf numFmtId="0" fontId="19" fillId="0" borderId="0" xfId="2" applyFont="1" applyFill="1" applyBorder="1" applyAlignment="1">
      <alignment horizontal="right"/>
    </xf>
    <xf numFmtId="0" fontId="11" fillId="3" borderId="0" xfId="4" applyFont="1" applyFill="1" applyAlignment="1">
      <alignment vertical="center"/>
    </xf>
    <xf numFmtId="164" fontId="30" fillId="0" borderId="3" xfId="0" applyNumberFormat="1" applyFont="1" applyBorder="1" applyAlignment="1">
      <alignment horizontal="right"/>
    </xf>
    <xf numFmtId="0" fontId="6" fillId="0" borderId="3" xfId="0" applyFont="1" applyBorder="1" applyAlignment="1">
      <alignment horizontal="right"/>
    </xf>
    <xf numFmtId="164" fontId="6" fillId="0" borderId="3" xfId="0" applyNumberFormat="1" applyFont="1" applyBorder="1" applyAlignment="1">
      <alignment horizontal="right"/>
    </xf>
    <xf numFmtId="3" fontId="6" fillId="0" borderId="2" xfId="0" applyNumberFormat="1" applyFont="1" applyBorder="1" applyAlignment="1">
      <alignment horizontal="right"/>
    </xf>
    <xf numFmtId="164" fontId="6" fillId="0" borderId="0" xfId="0" applyNumberFormat="1" applyFont="1" applyAlignment="1">
      <alignment horizontal="right" indent="2"/>
    </xf>
    <xf numFmtId="164" fontId="30" fillId="0" borderId="0" xfId="0" applyNumberFormat="1" applyFont="1" applyAlignment="1">
      <alignment horizontal="right"/>
    </xf>
    <xf numFmtId="164" fontId="30" fillId="0" borderId="0" xfId="0" applyNumberFormat="1" applyFont="1" applyAlignment="1">
      <alignment horizontal="right" indent="2"/>
    </xf>
    <xf numFmtId="0" fontId="30" fillId="0" borderId="0" xfId="0" applyFont="1" applyAlignment="1">
      <alignment horizontal="left"/>
    </xf>
    <xf numFmtId="0" fontId="30" fillId="0" borderId="3" xfId="0" applyFont="1" applyBorder="1" applyAlignment="1">
      <alignment horizontal="left"/>
    </xf>
    <xf numFmtId="0" fontId="6" fillId="0" borderId="0" xfId="0" applyFont="1" applyAlignment="1">
      <alignment horizontal="left" vertical="center"/>
    </xf>
    <xf numFmtId="0" fontId="16" fillId="3" borderId="0" xfId="4" applyFont="1" applyFill="1" applyAlignment="1">
      <alignment vertical="center"/>
    </xf>
    <xf numFmtId="0" fontId="31" fillId="0" borderId="0" xfId="0" applyFont="1"/>
    <xf numFmtId="0" fontId="20" fillId="0" borderId="0" xfId="0" applyFont="1" applyAlignment="1">
      <alignment horizontal="left" vertical="top"/>
    </xf>
    <xf numFmtId="0" fontId="31" fillId="0" borderId="0" xfId="0" applyFont="1" applyAlignment="1">
      <alignment horizontal="left" vertical="top"/>
    </xf>
    <xf numFmtId="0" fontId="2" fillId="0" borderId="3" xfId="0" applyFont="1" applyBorder="1"/>
    <xf numFmtId="0" fontId="2" fillId="0" borderId="3" xfId="0" applyFont="1" applyBorder="1" applyAlignment="1">
      <alignment horizontal="right" wrapText="1"/>
    </xf>
    <xf numFmtId="0" fontId="22" fillId="0" borderId="0" xfId="0" applyFont="1" applyAlignment="1">
      <alignment horizontal="center"/>
    </xf>
    <xf numFmtId="0" fontId="32" fillId="0" borderId="0" xfId="0" applyFont="1"/>
    <xf numFmtId="0" fontId="6" fillId="0" borderId="3" xfId="0" applyFont="1" applyBorder="1"/>
    <xf numFmtId="0" fontId="31" fillId="0" borderId="3" xfId="0" applyFont="1" applyBorder="1"/>
    <xf numFmtId="0" fontId="0" fillId="0" borderId="3" xfId="0" applyBorder="1"/>
    <xf numFmtId="0" fontId="11" fillId="2" borderId="0" xfId="0" applyFont="1" applyFill="1" applyAlignment="1">
      <alignment horizontal="left" vertical="center"/>
    </xf>
    <xf numFmtId="0" fontId="0" fillId="2" borderId="0" xfId="0" applyFill="1" applyAlignment="1">
      <alignment horizontal="left"/>
    </xf>
    <xf numFmtId="0" fontId="10" fillId="0" borderId="0" xfId="0" applyFont="1" applyAlignment="1">
      <alignment horizontal="left" vertical="center"/>
    </xf>
    <xf numFmtId="2" fontId="20" fillId="0" borderId="0" xfId="8" applyNumberFormat="1" applyFont="1" applyAlignment="1">
      <alignment horizontal="center" vertical="center"/>
    </xf>
    <xf numFmtId="2" fontId="20" fillId="0" borderId="0" xfId="8" applyNumberFormat="1" applyFont="1" applyAlignment="1">
      <alignment horizontal="right" vertical="center"/>
    </xf>
    <xf numFmtId="0" fontId="6" fillId="0" borderId="0" xfId="0" applyFont="1" applyAlignment="1">
      <alignment vertical="center"/>
    </xf>
    <xf numFmtId="0" fontId="33" fillId="0" borderId="0" xfId="9" applyFont="1" applyAlignment="1">
      <alignment horizontal="left" vertical="center"/>
    </xf>
    <xf numFmtId="0" fontId="6" fillId="0" borderId="0" xfId="6" applyFont="1" applyAlignment="1">
      <alignment vertical="center"/>
    </xf>
    <xf numFmtId="0" fontId="18" fillId="0" borderId="0" xfId="6" applyFont="1" applyAlignment="1">
      <alignment vertical="center"/>
    </xf>
    <xf numFmtId="0" fontId="10" fillId="0" borderId="0" xfId="9" applyFont="1" applyAlignment="1">
      <alignment horizontal="left" vertical="center"/>
    </xf>
    <xf numFmtId="0" fontId="20" fillId="0" borderId="0" xfId="6" applyFont="1" applyAlignment="1">
      <alignment vertical="center"/>
    </xf>
    <xf numFmtId="0" fontId="10" fillId="0" borderId="0" xfId="6" applyFont="1"/>
    <xf numFmtId="0" fontId="32" fillId="0" borderId="0" xfId="6" applyFont="1"/>
    <xf numFmtId="0" fontId="32" fillId="0" borderId="0" xfId="6" applyFont="1" applyAlignment="1">
      <alignment vertical="center"/>
    </xf>
    <xf numFmtId="0" fontId="34" fillId="0" borderId="0" xfId="6" applyFont="1"/>
    <xf numFmtId="0" fontId="35" fillId="0" borderId="0" xfId="6" applyFont="1" applyAlignment="1">
      <alignment vertical="center" wrapText="1"/>
    </xf>
    <xf numFmtId="0" fontId="36" fillId="0" borderId="0" xfId="6" applyFont="1"/>
    <xf numFmtId="0" fontId="37" fillId="0" borderId="0" xfId="6" applyFont="1"/>
    <xf numFmtId="0" fontId="38" fillId="0" borderId="0" xfId="6" applyFont="1" applyAlignment="1">
      <alignment vertical="center" wrapText="1"/>
    </xf>
    <xf numFmtId="0" fontId="39" fillId="0" borderId="0" xfId="6" applyFont="1"/>
    <xf numFmtId="0" fontId="26" fillId="0" borderId="0" xfId="6" applyFont="1" applyAlignment="1">
      <alignment vertical="center"/>
    </xf>
    <xf numFmtId="0" fontId="2" fillId="0" borderId="3" xfId="0" applyFont="1" applyBorder="1" applyAlignment="1">
      <alignment horizontal="center"/>
    </xf>
    <xf numFmtId="0" fontId="7" fillId="0" borderId="0" xfId="0" applyFont="1" applyAlignment="1">
      <alignment horizontal="right" wrapText="1"/>
    </xf>
    <xf numFmtId="0" fontId="40" fillId="0" borderId="0" xfId="0" applyFont="1" applyAlignment="1">
      <alignment horizontal="right" wrapText="1"/>
    </xf>
    <xf numFmtId="0" fontId="41" fillId="0" borderId="0" xfId="0" applyFont="1" applyAlignment="1">
      <alignment horizontal="right" wrapText="1"/>
    </xf>
    <xf numFmtId="0" fontId="42" fillId="0" borderId="0" xfId="0" applyFont="1" applyAlignment="1">
      <alignment horizontal="center" wrapText="1"/>
    </xf>
    <xf numFmtId="0" fontId="43" fillId="0" borderId="0" xfId="0" applyFont="1" applyAlignment="1">
      <alignment horizontal="center" wrapText="1"/>
    </xf>
    <xf numFmtId="0" fontId="7" fillId="0" borderId="0" xfId="0" applyFont="1" applyAlignment="1">
      <alignment horizontal="right" vertical="center"/>
    </xf>
    <xf numFmtId="0" fontId="40" fillId="0" borderId="0" xfId="0" applyFont="1" applyAlignment="1">
      <alignment horizontal="right" vertical="center"/>
    </xf>
    <xf numFmtId="1" fontId="20" fillId="0" borderId="0" xfId="0" applyNumberFormat="1" applyFont="1" applyAlignment="1">
      <alignment vertical="center"/>
    </xf>
    <xf numFmtId="167" fontId="20" fillId="0" borderId="0" xfId="10" applyNumberFormat="1" applyFont="1" applyAlignment="1">
      <alignment vertical="center"/>
    </xf>
    <xf numFmtId="164" fontId="20" fillId="0" borderId="0" xfId="0" applyNumberFormat="1" applyFont="1" applyAlignment="1">
      <alignment horizontal="right" vertical="center"/>
    </xf>
    <xf numFmtId="3" fontId="6" fillId="0" borderId="0" xfId="0" applyNumberFormat="1" applyFont="1" applyAlignment="1">
      <alignment horizontal="right" vertical="center"/>
    </xf>
    <xf numFmtId="167" fontId="48" fillId="0" borderId="0" xfId="10" applyNumberFormat="1" applyFont="1" applyAlignment="1">
      <alignment horizontal="right"/>
    </xf>
    <xf numFmtId="164" fontId="49" fillId="0" borderId="0" xfId="0" applyNumberFormat="1" applyFont="1"/>
    <xf numFmtId="0" fontId="50" fillId="0" borderId="0" xfId="6" applyFont="1"/>
    <xf numFmtId="0" fontId="39" fillId="0" borderId="0" xfId="0" applyFont="1"/>
    <xf numFmtId="0" fontId="50" fillId="0" borderId="0" xfId="6" applyFont="1" applyAlignment="1">
      <alignment horizontal="left" vertical="center"/>
    </xf>
    <xf numFmtId="0" fontId="39" fillId="0" borderId="0" xfId="6" applyFont="1" applyAlignment="1">
      <alignment horizontal="left" vertical="center" wrapText="1"/>
    </xf>
    <xf numFmtId="0" fontId="50" fillId="0" borderId="0" xfId="6" quotePrefix="1" applyFont="1" applyAlignment="1">
      <alignment horizontal="left" vertical="center"/>
    </xf>
    <xf numFmtId="0" fontId="51" fillId="0" borderId="0" xfId="6" applyFont="1" applyAlignment="1">
      <alignment vertical="center"/>
    </xf>
    <xf numFmtId="0" fontId="52" fillId="0" borderId="0" xfId="6" applyFont="1" applyAlignment="1">
      <alignment vertical="center"/>
    </xf>
    <xf numFmtId="0" fontId="27" fillId="0" borderId="0" xfId="6" applyFont="1" applyAlignment="1">
      <alignment vertical="center"/>
    </xf>
    <xf numFmtId="0" fontId="20" fillId="0" borderId="12" xfId="6" applyFont="1" applyBorder="1" applyAlignment="1">
      <alignment horizontal="right" vertical="center"/>
    </xf>
    <xf numFmtId="0" fontId="28" fillId="0" borderId="0" xfId="6" applyFont="1" applyAlignment="1">
      <alignment horizontal="right" vertical="center"/>
    </xf>
    <xf numFmtId="164" fontId="28" fillId="0" borderId="0" xfId="6" applyNumberFormat="1" applyFont="1" applyAlignment="1">
      <alignment vertical="center"/>
    </xf>
    <xf numFmtId="164" fontId="28" fillId="0" borderId="0" xfId="6" applyNumberFormat="1" applyFont="1" applyAlignment="1">
      <alignment horizontal="right" vertical="center"/>
    </xf>
    <xf numFmtId="0" fontId="20" fillId="0" borderId="0" xfId="0" applyFont="1" applyAlignment="1">
      <alignment horizontal="right" vertical="center"/>
    </xf>
    <xf numFmtId="165" fontId="20" fillId="0" borderId="0" xfId="6" applyNumberFormat="1" applyFont="1" applyAlignment="1">
      <alignment vertical="center"/>
    </xf>
    <xf numFmtId="0" fontId="53" fillId="0" borderId="0" xfId="6" applyFont="1" applyAlignment="1">
      <alignment vertical="center"/>
    </xf>
    <xf numFmtId="0" fontId="53" fillId="0" borderId="0" xfId="0" applyFont="1" applyAlignment="1">
      <alignment horizontal="right" vertical="center"/>
    </xf>
    <xf numFmtId="166" fontId="45" fillId="0" borderId="0" xfId="6" applyNumberFormat="1" applyFont="1" applyAlignment="1">
      <alignment vertical="center"/>
    </xf>
    <xf numFmtId="0" fontId="20" fillId="0" borderId="0" xfId="6" applyFont="1" applyAlignment="1">
      <alignment horizontal="left" vertical="center"/>
    </xf>
    <xf numFmtId="0" fontId="20" fillId="0" borderId="0" xfId="6" applyFont="1" applyAlignment="1">
      <alignment horizontal="left" vertical="center" wrapText="1"/>
    </xf>
    <xf numFmtId="0" fontId="10" fillId="0" borderId="0" xfId="0" applyFont="1"/>
    <xf numFmtId="2" fontId="20" fillId="0" borderId="0" xfId="8" applyNumberFormat="1" applyFont="1" applyAlignment="1">
      <alignment horizontal="right"/>
    </xf>
    <xf numFmtId="2" fontId="20" fillId="0" borderId="0" xfId="8" applyNumberFormat="1" applyFont="1" applyAlignment="1">
      <alignment horizontal="center"/>
    </xf>
    <xf numFmtId="0" fontId="20" fillId="0" borderId="0" xfId="0" applyFont="1" applyAlignment="1">
      <alignment vertical="center"/>
    </xf>
    <xf numFmtId="0" fontId="36" fillId="0" borderId="0" xfId="0" applyFont="1"/>
    <xf numFmtId="0" fontId="37" fillId="0" borderId="0" xfId="0" applyFont="1"/>
    <xf numFmtId="0" fontId="38" fillId="0" borderId="0" xfId="0" applyFont="1" applyAlignment="1">
      <alignment vertical="center"/>
    </xf>
    <xf numFmtId="0" fontId="54" fillId="0" borderId="0" xfId="6" applyFont="1"/>
    <xf numFmtId="0" fontId="55" fillId="0" borderId="0" xfId="0" applyFont="1" applyAlignment="1">
      <alignment horizontal="right" wrapText="1"/>
    </xf>
    <xf numFmtId="0" fontId="56" fillId="0" borderId="0" xfId="0" applyFont="1" applyAlignment="1">
      <alignment horizontal="right" wrapText="1"/>
    </xf>
    <xf numFmtId="0" fontId="57" fillId="0" borderId="0" xfId="0" applyFont="1" applyAlignment="1">
      <alignment horizontal="right" wrapText="1"/>
    </xf>
    <xf numFmtId="0" fontId="7" fillId="0" borderId="0" xfId="0" applyFont="1" applyAlignment="1">
      <alignment horizontal="right"/>
    </xf>
    <xf numFmtId="0" fontId="40" fillId="0" borderId="0" xfId="0" applyFont="1" applyAlignment="1">
      <alignment horizontal="right"/>
    </xf>
    <xf numFmtId="3" fontId="6" fillId="0" borderId="0" xfId="0" applyNumberFormat="1" applyFont="1" applyAlignment="1">
      <alignment horizontal="left"/>
    </xf>
    <xf numFmtId="167" fontId="20" fillId="0" borderId="0" xfId="10" applyNumberFormat="1" applyFont="1" applyAlignment="1"/>
    <xf numFmtId="164" fontId="20" fillId="0" borderId="0" xfId="0" applyNumberFormat="1" applyFont="1" applyAlignment="1">
      <alignment horizontal="right"/>
    </xf>
    <xf numFmtId="164" fontId="38" fillId="0" borderId="0" xfId="10" applyNumberFormat="1" applyFont="1" applyAlignment="1"/>
    <xf numFmtId="164" fontId="58" fillId="0" borderId="0" xfId="10" applyNumberFormat="1" applyFont="1" applyAlignment="1"/>
    <xf numFmtId="0" fontId="10" fillId="0" borderId="11" xfId="0" applyFont="1" applyBorder="1"/>
    <xf numFmtId="167" fontId="10" fillId="0" borderId="11" xfId="10" applyNumberFormat="1" applyFont="1" applyFill="1" applyBorder="1" applyAlignment="1"/>
    <xf numFmtId="164" fontId="10" fillId="0" borderId="11" xfId="0" applyNumberFormat="1" applyFont="1" applyBorder="1"/>
    <xf numFmtId="164" fontId="10" fillId="0" borderId="11" xfId="0" applyNumberFormat="1" applyFont="1" applyBorder="1" applyAlignment="1">
      <alignment horizontal="right"/>
    </xf>
    <xf numFmtId="164" fontId="44" fillId="0" borderId="11" xfId="10" applyNumberFormat="1" applyFont="1" applyBorder="1" applyAlignment="1"/>
    <xf numFmtId="166" fontId="47" fillId="0" borderId="11" xfId="10" applyNumberFormat="1" applyFont="1" applyBorder="1" applyAlignment="1"/>
    <xf numFmtId="166" fontId="46" fillId="0" borderId="11" xfId="10" applyNumberFormat="1" applyFont="1" applyBorder="1" applyAlignment="1"/>
    <xf numFmtId="0" fontId="59" fillId="0" borderId="0" xfId="0" applyFont="1"/>
    <xf numFmtId="167" fontId="10" fillId="0" borderId="0" xfId="10" applyNumberFormat="1" applyFont="1" applyAlignment="1">
      <alignment horizontal="right"/>
    </xf>
    <xf numFmtId="0" fontId="19" fillId="0" borderId="0" xfId="2" applyFont="1" applyAlignment="1"/>
    <xf numFmtId="0" fontId="60" fillId="0" borderId="0" xfId="0" applyFont="1"/>
    <xf numFmtId="0" fontId="44" fillId="0" borderId="11" xfId="6" applyFont="1" applyBorder="1"/>
    <xf numFmtId="167" fontId="44" fillId="0" borderId="11" xfId="10" applyNumberFormat="1" applyFont="1" applyBorder="1" applyAlignment="1"/>
    <xf numFmtId="0" fontId="45" fillId="0" borderId="11" xfId="0" applyFont="1" applyBorder="1"/>
    <xf numFmtId="164" fontId="46" fillId="0" borderId="11" xfId="0" applyNumberFormat="1" applyFont="1" applyBorder="1" applyAlignment="1">
      <alignment horizontal="right"/>
    </xf>
    <xf numFmtId="168" fontId="47" fillId="0" borderId="11" xfId="10" applyNumberFormat="1" applyFont="1" applyBorder="1" applyAlignment="1">
      <alignment horizontal="right"/>
    </xf>
    <xf numFmtId="0" fontId="20" fillId="0" borderId="0" xfId="6" applyFont="1" applyAlignment="1">
      <alignment horizontal="right"/>
    </xf>
    <xf numFmtId="0" fontId="20" fillId="0" borderId="12" xfId="6" applyFont="1" applyBorder="1" applyAlignment="1">
      <alignment horizontal="right"/>
    </xf>
    <xf numFmtId="0" fontId="6" fillId="0" borderId="0" xfId="6" applyFont="1" applyAlignment="1">
      <alignment horizontal="right"/>
    </xf>
    <xf numFmtId="0" fontId="28" fillId="0" borderId="0" xfId="6" applyFont="1" applyAlignment="1">
      <alignment horizontal="right"/>
    </xf>
    <xf numFmtId="0" fontId="23" fillId="0" borderId="6" xfId="3" applyFont="1"/>
    <xf numFmtId="0" fontId="17" fillId="0" borderId="8" xfId="5" applyFont="1" applyAlignment="1"/>
    <xf numFmtId="0" fontId="6" fillId="0" borderId="0" xfId="0" applyFont="1" applyAlignment="1">
      <alignment horizontal="left" indent="2"/>
    </xf>
    <xf numFmtId="0" fontId="6" fillId="0" borderId="3" xfId="0" applyFont="1" applyBorder="1" applyAlignment="1">
      <alignment horizontal="left" indent="2"/>
    </xf>
    <xf numFmtId="0" fontId="19" fillId="0" borderId="0" xfId="2" applyFont="1" applyBorder="1" applyAlignment="1">
      <alignment vertical="center"/>
    </xf>
    <xf numFmtId="0" fontId="19" fillId="0" borderId="0" xfId="2" applyFont="1"/>
    <xf numFmtId="0" fontId="20" fillId="0" borderId="0" xfId="2" applyFont="1" applyAlignment="1">
      <alignment horizontal="left"/>
    </xf>
    <xf numFmtId="0" fontId="16" fillId="3" borderId="0" xfId="4" applyFont="1" applyFill="1" applyAlignment="1">
      <alignment horizontal="left" vertical="center"/>
    </xf>
    <xf numFmtId="0" fontId="17" fillId="0" borderId="7" xfId="3" applyFont="1" applyBorder="1" applyAlignment="1">
      <alignment horizontal="left"/>
    </xf>
    <xf numFmtId="0" fontId="6" fillId="0" borderId="0" xfId="0" applyFont="1" applyAlignment="1">
      <alignment horizontal="left"/>
    </xf>
    <xf numFmtId="0" fontId="23" fillId="0" borderId="6" xfId="3" applyFont="1"/>
    <xf numFmtId="0" fontId="20" fillId="0" borderId="0" xfId="3" applyFont="1" applyBorder="1" applyAlignment="1">
      <alignment horizontal="left" wrapText="1"/>
    </xf>
    <xf numFmtId="0" fontId="23" fillId="0" borderId="13" xfId="3" applyFont="1" applyBorder="1"/>
    <xf numFmtId="0" fontId="20" fillId="0" borderId="0" xfId="2" applyFont="1" applyFill="1" applyBorder="1" applyAlignment="1">
      <alignment horizontal="left" wrapText="1"/>
    </xf>
    <xf numFmtId="0" fontId="11" fillId="3" borderId="0" xfId="4" applyFont="1" applyFill="1" applyAlignment="1">
      <alignment horizontal="left" vertical="center"/>
    </xf>
    <xf numFmtId="0" fontId="19" fillId="0" borderId="10" xfId="2" applyFont="1" applyBorder="1" applyAlignment="1">
      <alignment horizontal="left" vertical="center"/>
    </xf>
    <xf numFmtId="0" fontId="20" fillId="0" borderId="9" xfId="2" applyFont="1" applyFill="1" applyBorder="1" applyAlignment="1">
      <alignment horizontal="left"/>
    </xf>
    <xf numFmtId="0" fontId="19" fillId="0" borderId="0" xfId="2" applyFont="1"/>
    <xf numFmtId="0" fontId="19" fillId="0" borderId="0" xfId="2" applyFont="1" applyFill="1"/>
    <xf numFmtId="0" fontId="6" fillId="0" borderId="0" xfId="0" applyFont="1" applyAlignment="1">
      <alignment horizontal="left" wrapText="1"/>
    </xf>
    <xf numFmtId="0" fontId="2" fillId="0" borderId="0" xfId="0" applyFont="1" applyAlignment="1">
      <alignment horizontal="center" wrapText="1"/>
    </xf>
    <xf numFmtId="0" fontId="1" fillId="0" borderId="0" xfId="0" applyFont="1" applyAlignment="1">
      <alignment horizont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top" wrapText="1"/>
    </xf>
    <xf numFmtId="0" fontId="10" fillId="0" borderId="3" xfId="0" applyFont="1" applyBorder="1" applyAlignment="1">
      <alignment horizontal="center" wrapText="1"/>
    </xf>
    <xf numFmtId="0" fontId="40" fillId="0" borderId="0" xfId="0" applyFont="1" applyAlignment="1">
      <alignment horizontal="left" vertical="center" wrapText="1"/>
    </xf>
    <xf numFmtId="0" fontId="53" fillId="0" borderId="0" xfId="6" applyFont="1" applyAlignment="1">
      <alignment horizontal="left" wrapText="1"/>
    </xf>
    <xf numFmtId="0" fontId="0" fillId="0" borderId="0" xfId="0" applyAlignment="1">
      <alignment horizontal="left" wrapText="1"/>
    </xf>
    <xf numFmtId="0" fontId="20" fillId="0" borderId="0" xfId="0" applyFont="1" applyAlignment="1">
      <alignment horizontal="left" wrapText="1"/>
    </xf>
    <xf numFmtId="0" fontId="13" fillId="0" borderId="3" xfId="0" applyFont="1" applyBorder="1" applyAlignment="1">
      <alignment horizontal="center"/>
    </xf>
    <xf numFmtId="167" fontId="61" fillId="0" borderId="0" xfId="10" applyNumberFormat="1" applyFont="1" applyAlignment="1">
      <alignment vertical="center"/>
    </xf>
    <xf numFmtId="0" fontId="62" fillId="0" borderId="0" xfId="6" applyFont="1" applyAlignment="1">
      <alignment vertical="center"/>
    </xf>
    <xf numFmtId="165" fontId="61" fillId="0" borderId="5" xfId="6" applyNumberFormat="1" applyFont="1" applyBorder="1" applyAlignment="1">
      <alignment vertical="center"/>
    </xf>
    <xf numFmtId="165" fontId="62" fillId="0" borderId="12" xfId="6" applyNumberFormat="1" applyFont="1" applyBorder="1" applyAlignment="1">
      <alignment vertical="center"/>
    </xf>
    <xf numFmtId="165" fontId="61" fillId="0" borderId="12" xfId="6" applyNumberFormat="1" applyFont="1" applyBorder="1" applyAlignment="1">
      <alignment vertical="center"/>
    </xf>
  </cellXfs>
  <cellStyles count="11">
    <cellStyle name="Comma" xfId="10" builtinId="3"/>
    <cellStyle name="Heading 1" xfId="5" builtinId="16"/>
    <cellStyle name="Heading 2" xfId="3" builtinId="17"/>
    <cellStyle name="Hyperlink" xfId="2" builtinId="8"/>
    <cellStyle name="Hyperlink 10" xfId="7" xr:uid="{7F571CF0-B3F4-4199-BBD9-687B1106BF9B}"/>
    <cellStyle name="Hyperlink 2 2" xfId="1" xr:uid="{81F3870E-ADF2-4E12-8CA9-E67110BC1E3B}"/>
    <cellStyle name="Normal" xfId="0" builtinId="0"/>
    <cellStyle name="Normal 2" xfId="8" xr:uid="{735027CD-D64A-448F-A70C-02E00180154D}"/>
    <cellStyle name="Normal 3 2" xfId="4" xr:uid="{9484AEB4-1C7D-40D5-ACF2-F717504119CB}"/>
    <cellStyle name="Normal 5 2" xfId="6" xr:uid="{D3C88CFB-2420-4EEB-A455-718C6E94327F}"/>
    <cellStyle name="Normal 7" xfId="9" xr:uid="{114264D4-4D17-4AA9-9F48-8A2681952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76200</xdr:colOff>
      <xdr:row>4</xdr:row>
      <xdr:rowOff>327872</xdr:rowOff>
    </xdr:to>
    <xdr:pic>
      <xdr:nvPicPr>
        <xdr:cNvPr id="2" name="Picture 1" descr="Australian Bureau of Statistics Logo">
          <a:extLst>
            <a:ext uri="{FF2B5EF4-FFF2-40B4-BE49-F238E27FC236}">
              <a16:creationId xmlns:a16="http://schemas.microsoft.com/office/drawing/2014/main" id="{2936D530-A6DB-4F56-94E6-30F0D28AD55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3495"/>
          <a:ext cx="846667" cy="719667"/>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4" name="Picture 3" descr="Australian Bureau of Statistics Logo">
          <a:extLst>
            <a:ext uri="{FF2B5EF4-FFF2-40B4-BE49-F238E27FC236}">
              <a16:creationId xmlns:a16="http://schemas.microsoft.com/office/drawing/2014/main" id="{7F6A2710-96B8-44E3-AEEF-C50680C488A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9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4" name="Picture 3" descr="Australian Bureau of Statistics Logo">
          <a:extLst>
            <a:ext uri="{FF2B5EF4-FFF2-40B4-BE49-F238E27FC236}">
              <a16:creationId xmlns:a16="http://schemas.microsoft.com/office/drawing/2014/main" id="{D0E5919F-53E5-4E75-9436-3A60EFD005A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2" name="Picture 1" descr="Australian Bureau of Statistics Logo">
          <a:extLst>
            <a:ext uri="{FF2B5EF4-FFF2-40B4-BE49-F238E27FC236}">
              <a16:creationId xmlns:a16="http://schemas.microsoft.com/office/drawing/2014/main" id="{E054B8DC-4B4B-4036-ADA4-DBFA10417A0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27517</xdr:colOff>
      <xdr:row>1</xdr:row>
      <xdr:rowOff>710142</xdr:rowOff>
    </xdr:to>
    <xdr:pic>
      <xdr:nvPicPr>
        <xdr:cNvPr id="2" name="Picture 1" descr="Australian Bureau of Statistics Logo">
          <a:extLst>
            <a:ext uri="{FF2B5EF4-FFF2-40B4-BE49-F238E27FC236}">
              <a16:creationId xmlns:a16="http://schemas.microsoft.com/office/drawing/2014/main" id="{0D762C59-BE11-47A1-B685-5098810955C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710142</xdr:rowOff>
    </xdr:to>
    <xdr:pic>
      <xdr:nvPicPr>
        <xdr:cNvPr id="3" name="Picture 2" descr="Australian Bureau of Statistics Logo">
          <a:extLst>
            <a:ext uri="{FF2B5EF4-FFF2-40B4-BE49-F238E27FC236}">
              <a16:creationId xmlns:a16="http://schemas.microsoft.com/office/drawing/2014/main" id="{1716EE1D-2619-46D1-8414-6DE124D7CFE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710142</xdr:rowOff>
    </xdr:to>
    <xdr:pic>
      <xdr:nvPicPr>
        <xdr:cNvPr id="3" name="Picture 2" descr="Australian Bureau of Statistics Logo">
          <a:extLst>
            <a:ext uri="{FF2B5EF4-FFF2-40B4-BE49-F238E27FC236}">
              <a16:creationId xmlns:a16="http://schemas.microsoft.com/office/drawing/2014/main" id="{BD102C74-8CF5-4B1C-9568-DEB474EE5FD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2" name="Picture 1" descr="Australian Bureau of Statistics Logo">
          <a:extLst>
            <a:ext uri="{FF2B5EF4-FFF2-40B4-BE49-F238E27FC236}">
              <a16:creationId xmlns:a16="http://schemas.microsoft.com/office/drawing/2014/main" id="{4AE9C8FC-4E5B-484D-8C0E-2D46A0FA90E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4" name="Picture 3" descr="Australian Bureau of Statistics Logo">
          <a:extLst>
            <a:ext uri="{FF2B5EF4-FFF2-40B4-BE49-F238E27FC236}">
              <a16:creationId xmlns:a16="http://schemas.microsoft.com/office/drawing/2014/main" id="{E98C5B6C-93EC-4AD1-A254-CAD3A81B32E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5" name="Picture 4" descr="Australian Bureau of Statistics Logo">
          <a:extLst>
            <a:ext uri="{FF2B5EF4-FFF2-40B4-BE49-F238E27FC236}">
              <a16:creationId xmlns:a16="http://schemas.microsoft.com/office/drawing/2014/main" id="{AA4BA34B-8D0C-4127-B6CA-6A83279D355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6" name="Picture 5" descr="Australian Bureau of Statistics Logo">
          <a:extLst>
            <a:ext uri="{FF2B5EF4-FFF2-40B4-BE49-F238E27FC236}">
              <a16:creationId xmlns:a16="http://schemas.microsoft.com/office/drawing/2014/main" id="{616FA67F-9185-44D5-840C-0E902B7FA92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7" name="Picture 6" descr="Australian Bureau of Statistics Logo">
          <a:extLst>
            <a:ext uri="{FF2B5EF4-FFF2-40B4-BE49-F238E27FC236}">
              <a16:creationId xmlns:a16="http://schemas.microsoft.com/office/drawing/2014/main" id="{4D3C9953-039C-469F-BC1E-8314989520B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710142</xdr:rowOff>
    </xdr:to>
    <xdr:pic>
      <xdr:nvPicPr>
        <xdr:cNvPr id="3" name="Picture 2" descr="Australian Bureau of Statistics Logo">
          <a:extLst>
            <a:ext uri="{FF2B5EF4-FFF2-40B4-BE49-F238E27FC236}">
              <a16:creationId xmlns:a16="http://schemas.microsoft.com/office/drawing/2014/main" id="{D06E5423-82AE-4DEF-A4D4-460D5F86AB0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2" name="Picture 1" descr="Australian Bureau of Statistics Logo">
          <a:extLst>
            <a:ext uri="{FF2B5EF4-FFF2-40B4-BE49-F238E27FC236}">
              <a16:creationId xmlns:a16="http://schemas.microsoft.com/office/drawing/2014/main" id="{1FB7A289-47F1-4CDF-B6F4-4DA88B0F4EB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4" name="Picture 3" descr="Australian Bureau of Statistics Logo">
          <a:extLst>
            <a:ext uri="{FF2B5EF4-FFF2-40B4-BE49-F238E27FC236}">
              <a16:creationId xmlns:a16="http://schemas.microsoft.com/office/drawing/2014/main" id="{08EFFD9A-3CA4-4349-9551-D5D0E196159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6" name="Picture 5" descr="Australian Bureau of Statistics Logo">
          <a:extLst>
            <a:ext uri="{FF2B5EF4-FFF2-40B4-BE49-F238E27FC236}">
              <a16:creationId xmlns:a16="http://schemas.microsoft.com/office/drawing/2014/main" id="{414C8E14-2A0C-454D-84B4-4CE82857D8B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7" name="Picture 6" descr="Australian Bureau of Statistics Logo">
          <a:extLst>
            <a:ext uri="{FF2B5EF4-FFF2-40B4-BE49-F238E27FC236}">
              <a16:creationId xmlns:a16="http://schemas.microsoft.com/office/drawing/2014/main" id="{2D71683A-A0B1-4F4B-ABC9-D53E6177C46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9" name="Picture 8" descr="Australian Bureau of Statistics Logo">
          <a:extLst>
            <a:ext uri="{FF2B5EF4-FFF2-40B4-BE49-F238E27FC236}">
              <a16:creationId xmlns:a16="http://schemas.microsoft.com/office/drawing/2014/main" id="{15CD6404-B676-45A4-AF03-B2CC541BD40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0" name="Picture 9" descr="Australian Bureau of Statistics Logo">
          <a:extLst>
            <a:ext uri="{FF2B5EF4-FFF2-40B4-BE49-F238E27FC236}">
              <a16:creationId xmlns:a16="http://schemas.microsoft.com/office/drawing/2014/main" id="{94074D7D-7F81-486D-B0FE-6398830DB61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710142</xdr:rowOff>
    </xdr:to>
    <xdr:pic>
      <xdr:nvPicPr>
        <xdr:cNvPr id="4" name="Picture 3" descr="Australian Bureau of Statistics Logo">
          <a:extLst>
            <a:ext uri="{FF2B5EF4-FFF2-40B4-BE49-F238E27FC236}">
              <a16:creationId xmlns:a16="http://schemas.microsoft.com/office/drawing/2014/main" id="{DA8E2DC0-48AC-4DA9-8313-776DF18C92B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2" name="Picture 1" descr="Australian Bureau of Statistics Logo">
          <a:extLst>
            <a:ext uri="{FF2B5EF4-FFF2-40B4-BE49-F238E27FC236}">
              <a16:creationId xmlns:a16="http://schemas.microsoft.com/office/drawing/2014/main" id="{CFD38A4B-E56E-42EA-8F40-240F0E74C00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3" name="Picture 2" descr="Australian Bureau of Statistics Logo">
          <a:extLst>
            <a:ext uri="{FF2B5EF4-FFF2-40B4-BE49-F238E27FC236}">
              <a16:creationId xmlns:a16="http://schemas.microsoft.com/office/drawing/2014/main" id="{A48715C3-5643-4613-815F-46BA88146E7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5" name="Picture 4" descr="Australian Bureau of Statistics Logo">
          <a:extLst>
            <a:ext uri="{FF2B5EF4-FFF2-40B4-BE49-F238E27FC236}">
              <a16:creationId xmlns:a16="http://schemas.microsoft.com/office/drawing/2014/main" id="{01A1C9BD-BD0C-4B90-8E04-B0BBDABC252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6" name="Picture 5" descr="Australian Bureau of Statistics Logo">
          <a:extLst>
            <a:ext uri="{FF2B5EF4-FFF2-40B4-BE49-F238E27FC236}">
              <a16:creationId xmlns:a16="http://schemas.microsoft.com/office/drawing/2014/main" id="{73B07891-0284-4C8F-95B3-CCB641F9671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8" name="Picture 7" descr="Australian Bureau of Statistics Logo">
          <a:extLst>
            <a:ext uri="{FF2B5EF4-FFF2-40B4-BE49-F238E27FC236}">
              <a16:creationId xmlns:a16="http://schemas.microsoft.com/office/drawing/2014/main" id="{8F5F3729-66D7-4EF4-AC48-B618EBD821A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9" name="Picture 8" descr="Australian Bureau of Statistics Logo">
          <a:extLst>
            <a:ext uri="{FF2B5EF4-FFF2-40B4-BE49-F238E27FC236}">
              <a16:creationId xmlns:a16="http://schemas.microsoft.com/office/drawing/2014/main" id="{CDC89B03-656E-4498-803E-30BFFB0A17B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0" name="Picture 9" descr="Australian Bureau of Statistics Logo">
          <a:extLst>
            <a:ext uri="{FF2B5EF4-FFF2-40B4-BE49-F238E27FC236}">
              <a16:creationId xmlns:a16="http://schemas.microsoft.com/office/drawing/2014/main" id="{6D5834F0-FF78-4757-BB0C-9933CBEB03D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1" name="Picture 10" descr="Australian Bureau of Statistics Logo">
          <a:extLst>
            <a:ext uri="{FF2B5EF4-FFF2-40B4-BE49-F238E27FC236}">
              <a16:creationId xmlns:a16="http://schemas.microsoft.com/office/drawing/2014/main" id="{6364FBC0-71B6-46C6-BA0B-871D4BF1F5E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3" name="Picture 12" descr="Australian Bureau of Statistics Logo">
          <a:extLst>
            <a:ext uri="{FF2B5EF4-FFF2-40B4-BE49-F238E27FC236}">
              <a16:creationId xmlns:a16="http://schemas.microsoft.com/office/drawing/2014/main" id="{2B584AD5-DDBB-4C53-B219-80FA1D7E63E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4" name="Picture 13" descr="Australian Bureau of Statistics Logo">
          <a:extLst>
            <a:ext uri="{FF2B5EF4-FFF2-40B4-BE49-F238E27FC236}">
              <a16:creationId xmlns:a16="http://schemas.microsoft.com/office/drawing/2014/main" id="{2DDFB0EA-6958-4738-96C6-4D0FCB2ACE2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5" name="Picture 14" descr="Australian Bureau of Statistics Logo">
          <a:extLst>
            <a:ext uri="{FF2B5EF4-FFF2-40B4-BE49-F238E27FC236}">
              <a16:creationId xmlns:a16="http://schemas.microsoft.com/office/drawing/2014/main" id="{7BC9252D-B7CB-4FD4-AB22-4879066D4C5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twoCellAnchor editAs="oneCell">
    <xdr:from>
      <xdr:col>0</xdr:col>
      <xdr:colOff>57150</xdr:colOff>
      <xdr:row>1</xdr:row>
      <xdr:rowOff>0</xdr:rowOff>
    </xdr:from>
    <xdr:to>
      <xdr:col>0</xdr:col>
      <xdr:colOff>903817</xdr:colOff>
      <xdr:row>1</xdr:row>
      <xdr:rowOff>9102</xdr:rowOff>
    </xdr:to>
    <xdr:pic>
      <xdr:nvPicPr>
        <xdr:cNvPr id="16" name="Picture 15" descr="Australian Bureau of Statistics Logo">
          <a:extLst>
            <a:ext uri="{FF2B5EF4-FFF2-40B4-BE49-F238E27FC236}">
              <a16:creationId xmlns:a16="http://schemas.microsoft.com/office/drawing/2014/main" id="{1B41E664-2413-4AF2-80B3-0BE953FAF7D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7620"/>
          <a:ext cx="846667" cy="91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methodologies/national-study-mental-health-and-wellbeing-methodology/2020-2022" TargetMode="External"/><Relationship Id="rId3" Type="http://schemas.openxmlformats.org/officeDocument/2006/relationships/hyperlink" Target="https://www.abs.gov.au/website-privacy-copyright-and-disclaimer" TargetMode="External"/><Relationship Id="rId7" Type="http://schemas.openxmlformats.org/officeDocument/2006/relationships/hyperlink" Target="https://www.abs.gov.au/methodologies/national-study-mental-health-and-wellbeing-methodology/2020-2022" TargetMode="External"/><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 TargetMode="External"/><Relationship Id="rId5" Type="http://schemas.openxmlformats.org/officeDocument/2006/relationships/hyperlink" Target="https://www.abs.gov.au/statistics/health/mental-health/national-study-mental-health-and-wellbeing/2020-2022" TargetMode="External"/><Relationship Id="rId10" Type="http://schemas.openxmlformats.org/officeDocument/2006/relationships/drawing" Target="../drawings/drawing1.xml"/><Relationship Id="rId4" Type="http://schemas.openxmlformats.org/officeDocument/2006/relationships/hyperlink" Target="https://www.abs.gov.au/about/contact-u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methodologies/national-study-mental-health-and-wellbeing-methodology/2020-2022" TargetMode="External"/><Relationship Id="rId1" Type="http://schemas.openxmlformats.org/officeDocument/2006/relationships/hyperlink" Target="https://www.abs.gov.au/methodologies/national-study-mental-health-and-wellbeing-methodology/2020-2022"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abs.gov.au/statistics/health/mental-health/national-study-mental-health-and-wellbeing/latest-releas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methodologies/national-study-mental-health-and-wellbeing-methodology/2020-2022" TargetMode="External"/><Relationship Id="rId1" Type="http://schemas.openxmlformats.org/officeDocument/2006/relationships/hyperlink" Target="http://www.abs.gov.au/websitedbs/d3310114.nsf/Home/&#169;+Copyright?OpenDocument" TargetMode="External"/><Relationship Id="rId5" Type="http://schemas.openxmlformats.org/officeDocument/2006/relationships/drawing" Target="../drawings/drawing3.xml"/><Relationship Id="rId4" Type="http://schemas.openxmlformats.org/officeDocument/2006/relationships/hyperlink" Target="https://www.abs.gov.au/statistics/health/mental-health/national-study-mental-health-and-wellbeing/latest-release"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abs.gov.au/statistics/health/mental-health/national-study-mental-health-and-wellbeing/latest-release" TargetMode="External"/><Relationship Id="rId2" Type="http://schemas.openxmlformats.org/officeDocument/2006/relationships/hyperlink" Target="https://www.abs.gov.au/methodologies/national-study-mental-health-and-wellbeing-methodology/2020-2022" TargetMode="External"/><Relationship Id="rId1" Type="http://schemas.openxmlformats.org/officeDocument/2006/relationships/hyperlink" Target="http://www.abs.gov.au/websitedbs/d3310114.nsf/Home/&#169;+Copyright?OpenDocument" TargetMode="External"/><Relationship Id="rId6" Type="http://schemas.openxmlformats.org/officeDocument/2006/relationships/drawing" Target="../drawings/drawing4.xml"/><Relationship Id="rId5" Type="http://schemas.openxmlformats.org/officeDocument/2006/relationships/printerSettings" Target="../printerSettings/printerSettings3.bin"/><Relationship Id="rId4"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abs.gov.au/website-privacy-copyright-and-disclaimer"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677E9-E3F0-423D-BBB9-F959C0FAD74D}">
  <dimension ref="A1:XFC70"/>
  <sheetViews>
    <sheetView tabSelected="1" zoomScaleNormal="100" workbookViewId="0">
      <selection sqref="A1:B1"/>
    </sheetView>
  </sheetViews>
  <sheetFormatPr defaultColWidth="0" defaultRowHeight="14.45" customHeight="1" zeroHeight="1" x14ac:dyDescent="0.25"/>
  <cols>
    <col min="1" max="1" width="22.7109375" customWidth="1"/>
    <col min="2" max="2" width="170.7109375" customWidth="1"/>
    <col min="7" max="16383" width="11.5703125" hidden="1"/>
    <col min="16384" max="16384" width="20.42578125" hidden="1"/>
  </cols>
  <sheetData>
    <row r="1" spans="1:59" ht="0.95" customHeight="1" x14ac:dyDescent="0.25">
      <c r="A1" s="165" t="s">
        <v>91</v>
      </c>
      <c r="B1" s="165"/>
    </row>
    <row r="2" spans="1:59" ht="60" customHeight="1" thickBot="1" x14ac:dyDescent="0.3">
      <c r="A2" s="172" t="s">
        <v>43</v>
      </c>
      <c r="B2" s="172"/>
      <c r="C2" s="24"/>
      <c r="D2" s="24"/>
      <c r="E2" s="24"/>
      <c r="F2" s="24"/>
      <c r="G2" s="24"/>
      <c r="H2" s="24"/>
      <c r="I2" s="24"/>
      <c r="J2" s="24"/>
      <c r="K2" s="24"/>
      <c r="L2" s="25"/>
      <c r="M2" s="25"/>
      <c r="N2" s="25"/>
      <c r="O2" s="25"/>
      <c r="P2" s="25"/>
      <c r="Q2" s="25"/>
      <c r="R2" s="24"/>
      <c r="S2" s="25"/>
      <c r="T2" s="25"/>
      <c r="U2" s="24"/>
      <c r="V2" s="24"/>
      <c r="W2" s="24"/>
      <c r="X2" s="25"/>
      <c r="Y2" s="25"/>
      <c r="Z2" s="25"/>
      <c r="AA2" s="25"/>
      <c r="AB2" s="25"/>
      <c r="AC2" s="25"/>
      <c r="AD2" s="25"/>
      <c r="AE2" s="25"/>
      <c r="AF2" s="24"/>
      <c r="AG2" s="25"/>
      <c r="AH2" s="25"/>
      <c r="AI2" s="24"/>
      <c r="AJ2" s="24"/>
      <c r="AK2" s="24"/>
      <c r="AL2" s="24"/>
      <c r="AM2" s="25"/>
      <c r="AN2" s="25"/>
      <c r="AO2" s="25"/>
      <c r="AP2" s="25"/>
      <c r="AQ2" s="25"/>
      <c r="AR2" s="25"/>
      <c r="AS2" s="25"/>
      <c r="AT2" s="24"/>
      <c r="AU2" s="25"/>
      <c r="AV2" s="25"/>
      <c r="AW2" s="24"/>
      <c r="AX2" s="24"/>
      <c r="AY2" s="24"/>
      <c r="AZ2" s="24"/>
      <c r="BA2" s="24"/>
      <c r="BB2" s="25"/>
      <c r="BC2" s="25"/>
      <c r="BD2" s="24"/>
      <c r="BE2" s="24"/>
      <c r="BF2" s="24"/>
      <c r="BG2" s="24"/>
    </row>
    <row r="3" spans="1:59" ht="36" customHeight="1" thickTop="1" thickBot="1" x14ac:dyDescent="0.35">
      <c r="A3" s="166" t="s">
        <v>88</v>
      </c>
      <c r="B3" s="166"/>
      <c r="C3" s="166"/>
      <c r="D3" s="166"/>
      <c r="E3" s="166"/>
      <c r="F3" s="166"/>
      <c r="G3" s="166"/>
    </row>
    <row r="4" spans="1:59" ht="15" customHeight="1" thickTop="1" x14ac:dyDescent="0.25">
      <c r="A4" s="167" t="s">
        <v>92</v>
      </c>
      <c r="B4" s="167"/>
      <c r="C4" s="27"/>
      <c r="D4" s="27"/>
      <c r="E4" s="27"/>
      <c r="F4" s="27"/>
    </row>
    <row r="5" spans="1:59" ht="30" customHeight="1" thickBot="1" x14ac:dyDescent="0.35">
      <c r="A5" s="168" t="s">
        <v>60</v>
      </c>
      <c r="B5" s="168"/>
      <c r="C5" s="6"/>
      <c r="D5" s="6"/>
      <c r="E5" s="6"/>
      <c r="F5" s="6"/>
    </row>
    <row r="6" spans="1:59" ht="30" customHeight="1" thickTop="1" x14ac:dyDescent="0.25">
      <c r="A6" s="169" t="s">
        <v>255</v>
      </c>
      <c r="B6" s="169"/>
      <c r="C6" s="6"/>
      <c r="D6" s="6"/>
      <c r="E6" s="6"/>
      <c r="F6" s="6"/>
    </row>
    <row r="7" spans="1:59" ht="30" customHeight="1" x14ac:dyDescent="0.25">
      <c r="A7" s="35" t="s">
        <v>61</v>
      </c>
      <c r="B7" s="5" t="s">
        <v>62</v>
      </c>
      <c r="C7" s="6"/>
      <c r="D7" s="6"/>
      <c r="E7" s="6"/>
      <c r="F7" s="6"/>
    </row>
    <row r="8" spans="1:59" ht="15" customHeight="1" x14ac:dyDescent="0.25">
      <c r="A8" s="42" t="s">
        <v>81</v>
      </c>
      <c r="B8" s="36" t="s">
        <v>84</v>
      </c>
      <c r="C8" s="6"/>
      <c r="D8" s="6"/>
      <c r="E8" s="6"/>
      <c r="F8" s="6"/>
    </row>
    <row r="9" spans="1:59" ht="15" customHeight="1" x14ac:dyDescent="0.25">
      <c r="A9" s="42" t="s">
        <v>82</v>
      </c>
      <c r="B9" s="36" t="s">
        <v>84</v>
      </c>
      <c r="C9" s="6"/>
      <c r="D9" s="6"/>
      <c r="E9" s="6"/>
      <c r="F9" s="6"/>
    </row>
    <row r="10" spans="1:59" ht="15" customHeight="1" x14ac:dyDescent="0.25">
      <c r="A10" s="42" t="s">
        <v>83</v>
      </c>
      <c r="B10" s="36" t="s">
        <v>84</v>
      </c>
      <c r="C10" s="6"/>
      <c r="D10" s="6"/>
      <c r="E10" s="6"/>
      <c r="F10" s="6"/>
    </row>
    <row r="11" spans="1:59" ht="15" customHeight="1" x14ac:dyDescent="0.25">
      <c r="A11" s="43" t="s">
        <v>58</v>
      </c>
      <c r="B11" s="36" t="s">
        <v>85</v>
      </c>
      <c r="C11" s="6"/>
      <c r="D11" s="6"/>
      <c r="E11" s="6"/>
      <c r="F11" s="6"/>
    </row>
    <row r="12" spans="1:59" ht="15" customHeight="1" x14ac:dyDescent="0.25">
      <c r="A12" s="43" t="s">
        <v>67</v>
      </c>
      <c r="B12" s="36" t="s">
        <v>86</v>
      </c>
      <c r="C12" s="6"/>
      <c r="D12" s="6"/>
      <c r="E12" s="6"/>
      <c r="F12" s="6"/>
    </row>
    <row r="13" spans="1:59" ht="15" customHeight="1" x14ac:dyDescent="0.25">
      <c r="A13" s="43" t="s">
        <v>70</v>
      </c>
      <c r="B13" s="36" t="s">
        <v>68</v>
      </c>
      <c r="C13" s="6"/>
      <c r="D13" s="6"/>
      <c r="E13" s="6"/>
      <c r="F13" s="6"/>
    </row>
    <row r="14" spans="1:59" ht="15" customHeight="1" x14ac:dyDescent="0.25">
      <c r="A14" s="43" t="s">
        <v>71</v>
      </c>
      <c r="B14" s="36" t="s">
        <v>69</v>
      </c>
      <c r="C14" s="6"/>
      <c r="D14" s="6"/>
      <c r="E14" s="6"/>
      <c r="F14" s="6"/>
    </row>
    <row r="15" spans="1:59" ht="30" customHeight="1" thickBot="1" x14ac:dyDescent="0.35">
      <c r="A15" s="170" t="s">
        <v>76</v>
      </c>
      <c r="B15" s="170"/>
      <c r="C15" s="6"/>
      <c r="D15" s="36"/>
      <c r="E15" s="6"/>
      <c r="F15" s="6"/>
    </row>
    <row r="16" spans="1:59" ht="15" customHeight="1" thickTop="1" x14ac:dyDescent="0.25">
      <c r="A16" s="174" t="s">
        <v>77</v>
      </c>
      <c r="B16" s="174"/>
      <c r="C16" s="6"/>
      <c r="D16" s="6"/>
      <c r="E16" s="6"/>
      <c r="F16" s="6"/>
    </row>
    <row r="17" spans="1:6" ht="15" customHeight="1" x14ac:dyDescent="0.25">
      <c r="A17" s="171" t="s">
        <v>285</v>
      </c>
      <c r="B17" s="171"/>
      <c r="C17" s="6"/>
      <c r="D17" s="6"/>
      <c r="E17" s="6"/>
      <c r="F17" s="6"/>
    </row>
    <row r="18" spans="1:6" ht="30" customHeight="1" x14ac:dyDescent="0.25">
      <c r="A18" s="171" t="s">
        <v>261</v>
      </c>
      <c r="B18" s="171"/>
      <c r="C18" s="6"/>
      <c r="D18" s="6"/>
      <c r="E18" s="6"/>
      <c r="F18" s="6"/>
    </row>
    <row r="19" spans="1:6" ht="30" customHeight="1" thickBot="1" x14ac:dyDescent="0.35">
      <c r="A19" s="168" t="s">
        <v>63</v>
      </c>
      <c r="B19" s="168"/>
      <c r="C19" s="6"/>
      <c r="D19" s="36"/>
      <c r="E19" s="6"/>
      <c r="F19" s="6"/>
    </row>
    <row r="20" spans="1:6" ht="15" customHeight="1" thickTop="1" thickBot="1" x14ac:dyDescent="0.3">
      <c r="A20" s="173" t="s">
        <v>89</v>
      </c>
      <c r="B20" s="173"/>
      <c r="C20" s="6"/>
      <c r="D20" s="36"/>
      <c r="E20" s="6"/>
      <c r="F20" s="6"/>
    </row>
    <row r="21" spans="1:6" ht="15" customHeight="1" thickTop="1" x14ac:dyDescent="0.25">
      <c r="A21" s="176" t="s">
        <v>90</v>
      </c>
      <c r="B21" s="176"/>
      <c r="C21" s="6"/>
      <c r="D21" s="36"/>
      <c r="E21" s="6"/>
      <c r="F21" s="6"/>
    </row>
    <row r="22" spans="1:6" ht="15" customHeight="1" x14ac:dyDescent="0.25">
      <c r="A22" s="175" t="s">
        <v>64</v>
      </c>
      <c r="B22" s="175"/>
      <c r="C22" s="6"/>
      <c r="D22" s="6"/>
      <c r="E22" s="6"/>
      <c r="F22" s="6"/>
    </row>
    <row r="23" spans="1:6" ht="15" customHeight="1" x14ac:dyDescent="0.25">
      <c r="A23" s="176" t="s">
        <v>65</v>
      </c>
      <c r="B23" s="176"/>
      <c r="C23" s="6"/>
      <c r="D23" s="6"/>
      <c r="E23" s="6"/>
      <c r="F23" s="6"/>
    </row>
    <row r="24" spans="1:6" ht="15" customHeight="1" x14ac:dyDescent="0.25">
      <c r="A24" s="175" t="s">
        <v>66</v>
      </c>
      <c r="B24" s="175"/>
      <c r="C24" s="6"/>
      <c r="D24" s="6"/>
      <c r="E24" s="6"/>
      <c r="F24" s="6"/>
    </row>
    <row r="25" spans="1:6" ht="30" customHeight="1" x14ac:dyDescent="0.25">
      <c r="A25" s="175" t="s">
        <v>0</v>
      </c>
      <c r="B25" s="175"/>
    </row>
    <row r="33" customFormat="1" ht="14.45" hidden="1" customHeight="1" x14ac:dyDescent="0.25"/>
    <row r="34" customFormat="1" ht="15" hidden="1" customHeight="1" x14ac:dyDescent="0.25"/>
    <row r="35" customFormat="1" ht="14.45" hidden="1" customHeight="1" x14ac:dyDescent="0.25"/>
    <row r="36" customFormat="1" ht="14.45" hidden="1" customHeight="1" x14ac:dyDescent="0.25"/>
    <row r="37" customFormat="1" ht="14.45" hidden="1" customHeight="1" x14ac:dyDescent="0.25"/>
    <row r="38" customFormat="1" ht="14.45" hidden="1" customHeight="1" x14ac:dyDescent="0.25"/>
    <row r="39" customFormat="1" ht="14.45" hidden="1" customHeight="1" x14ac:dyDescent="0.25"/>
    <row r="40" customFormat="1" ht="14.45" hidden="1" customHeight="1" x14ac:dyDescent="0.25"/>
    <row r="41" customFormat="1" ht="15" hidden="1" x14ac:dyDescent="0.25"/>
    <row r="42" customFormat="1" ht="15" hidden="1" x14ac:dyDescent="0.25"/>
    <row r="43" customFormat="1" ht="15" hidden="1" x14ac:dyDescent="0.25"/>
    <row r="44" customFormat="1" ht="15" hidden="1" x14ac:dyDescent="0.25"/>
    <row r="45" customFormat="1" ht="15" hidden="1" x14ac:dyDescent="0.25"/>
    <row r="46" customFormat="1" ht="15" hidden="1" x14ac:dyDescent="0.25"/>
    <row r="47" customFormat="1" ht="15" hidden="1" x14ac:dyDescent="0.25"/>
    <row r="48" customFormat="1" ht="15" hidden="1" x14ac:dyDescent="0.25"/>
    <row r="49" customFormat="1" ht="15" hidden="1" x14ac:dyDescent="0.25"/>
    <row r="50" customFormat="1" ht="15" hidden="1" x14ac:dyDescent="0.25"/>
    <row r="51" customFormat="1" ht="15" hidden="1" x14ac:dyDescent="0.25"/>
    <row r="52" customFormat="1" ht="15" hidden="1" x14ac:dyDescent="0.25"/>
    <row r="53" customFormat="1" ht="14.45" hidden="1" customHeight="1" x14ac:dyDescent="0.25"/>
    <row r="54" customFormat="1" ht="14.45" hidden="1" customHeight="1" x14ac:dyDescent="0.25"/>
    <row r="55" customFormat="1" ht="14.45" hidden="1" customHeight="1" x14ac:dyDescent="0.25"/>
    <row r="56" customFormat="1" ht="14.45" hidden="1" customHeight="1" x14ac:dyDescent="0.25"/>
    <row r="57" customFormat="1" ht="14.45" hidden="1" customHeight="1" x14ac:dyDescent="0.25"/>
    <row r="58" customFormat="1" ht="14.45" hidden="1" customHeight="1" x14ac:dyDescent="0.25"/>
    <row r="59" customFormat="1" ht="14.45" hidden="1" customHeight="1" x14ac:dyDescent="0.25"/>
    <row r="60" customFormat="1" ht="14.45" hidden="1" customHeight="1" x14ac:dyDescent="0.25"/>
    <row r="61" customFormat="1" ht="14.45" hidden="1" customHeight="1" x14ac:dyDescent="0.25"/>
    <row r="62" customFormat="1" ht="14.45" hidden="1" customHeight="1" x14ac:dyDescent="0.25"/>
    <row r="63" customFormat="1" ht="14.45" hidden="1" customHeight="1" x14ac:dyDescent="0.25"/>
    <row r="64" customFormat="1" ht="14.45" hidden="1" customHeight="1" x14ac:dyDescent="0.25"/>
    <row r="65" customFormat="1" ht="14.45" hidden="1" customHeight="1" x14ac:dyDescent="0.25"/>
    <row r="66" customFormat="1" ht="14.45" hidden="1" customHeight="1" x14ac:dyDescent="0.25"/>
    <row r="67" customFormat="1" ht="14.45" hidden="1" customHeight="1" x14ac:dyDescent="0.25"/>
    <row r="68" customFormat="1" ht="14.45" hidden="1" customHeight="1" x14ac:dyDescent="0.25"/>
    <row r="69" customFormat="1" ht="14.45" hidden="1" customHeight="1" x14ac:dyDescent="0.25"/>
    <row r="70" customFormat="1" ht="14.45" hidden="1" customHeight="1" x14ac:dyDescent="0.25"/>
  </sheetData>
  <mergeCells count="17">
    <mergeCell ref="A20:B20"/>
    <mergeCell ref="A16:B16"/>
    <mergeCell ref="A25:B25"/>
    <mergeCell ref="A21:B21"/>
    <mergeCell ref="A22:B22"/>
    <mergeCell ref="A23:B23"/>
    <mergeCell ref="A24:B24"/>
    <mergeCell ref="A1:B1"/>
    <mergeCell ref="A3:G3"/>
    <mergeCell ref="A4:B4"/>
    <mergeCell ref="A5:B5"/>
    <mergeCell ref="A19:B19"/>
    <mergeCell ref="A6:B6"/>
    <mergeCell ref="A15:B15"/>
    <mergeCell ref="A17:B17"/>
    <mergeCell ref="A18:B18"/>
    <mergeCell ref="A2:B2"/>
  </mergeCells>
  <hyperlinks>
    <hyperlink ref="A8" location="Males!A1" display="Males" xr:uid="{8E34EF63-AC39-463F-9D6B-E9142B44E44A}"/>
    <hyperlink ref="A10" location="Persons!A1" display="Persons" xr:uid="{43C2A21D-4326-49B1-BFC4-E9CC905BFFDD}"/>
    <hyperlink ref="A9" location="Females!A1" display="Females" xr:uid="{19FB122D-CD0B-4799-B7FE-8BB57F389914}"/>
    <hyperlink ref="A11" location="'In scope population'!A1" display="In scope population" xr:uid="{38D62310-F5FF-4D10-A183-6B9A689D97BB}"/>
    <hyperlink ref="A22" r:id="rId1" xr:uid="{9E653007-39BC-4554-9089-9206126B22AD}"/>
    <hyperlink ref="A24" r:id="rId2" xr:uid="{70C462A4-0A6B-4456-B8C6-F017C10BB71B}"/>
    <hyperlink ref="A25" r:id="rId3" location="copyright-and-creative-commons" display="© Commonwealth of Australia" xr:uid="{8E15DDB1-3BE2-4F95-AABC-E801F9F110D4}"/>
    <hyperlink ref="A23" r:id="rId4" xr:uid="{1402722F-DA00-406F-B675-90005DF5E448}"/>
    <hyperlink ref="A21:B21" r:id="rId5" display="This data comes from National Study of Mental Health and Wellbeing, 2020-2022" xr:uid="{83CC473C-F6E9-44B2-9C77-1D8A05BE4E8B}"/>
    <hyperlink ref="A22:B22" r:id="rId6" display="Australian Bureau of Statistics website" xr:uid="{9DBF5025-746C-4657-B8C7-E97E088CAC47}"/>
    <hyperlink ref="A20" r:id="rId7" display="See Appendix - modelled estimates for PHNs, National Study of Mental Health and Wellbeing methodology, 2020-2022 for more information on these modelled estimates" xr:uid="{629170EA-79A6-4773-A490-E88A4F2E435C}"/>
    <hyperlink ref="A12" location="'Predictor variables'!A1" display="Predictor variables" xr:uid="{6A5D03B7-960C-4269-98FD-A60850CB1E96}"/>
    <hyperlink ref="A13" location="'Calculating RRMSEs'!A1" display="Calculating RRMSEs" xr:uid="{A83A2525-2472-48EF-A682-15B59B1EAF06}"/>
    <hyperlink ref="A14" location="'Calculating CIs'!A1" display="Calculating CIs" xr:uid="{78F53BBE-A474-42AF-8946-8566FCC7D375}"/>
    <hyperlink ref="A20:B20" r:id="rId8" display="See National Study of Mental Health and Wellbeing Methodology for more information on the method, sources of data, accuracy, interpretation and assessment of these modelled estimates." xr:uid="{BB9BBA6F-5012-4ECC-94C2-D94927CE468F}"/>
  </hyperlinks>
  <pageMargins left="0.7" right="0.7" top="0.75" bottom="0.75" header="0.3" footer="0.3"/>
  <pageSetup paperSize="9"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D0596-E510-4048-A75D-179E76D5A383}">
  <dimension ref="A1:BG57"/>
  <sheetViews>
    <sheetView zoomScaleNormal="100" workbookViewId="0">
      <pane xSplit="3" ySplit="7" topLeftCell="D8" activePane="bottomRight" state="frozen"/>
      <selection sqref="A1:B1"/>
      <selection pane="topRight" sqref="A1:B1"/>
      <selection pane="bottomLeft" sqref="A1:B1"/>
      <selection pane="bottomRight" sqref="A1:Q1"/>
    </sheetView>
  </sheetViews>
  <sheetFormatPr defaultColWidth="0" defaultRowHeight="0" customHeight="1" zeroHeight="1" x14ac:dyDescent="0.25"/>
  <cols>
    <col min="1" max="1" width="12.7109375" customWidth="1"/>
    <col min="2" max="2" width="50.7109375" style="2" customWidth="1"/>
    <col min="3" max="3" width="15.7109375" style="2" customWidth="1"/>
    <col min="4" max="4" width="15.7109375" style="1" customWidth="1"/>
    <col min="5" max="9" width="12.7109375" customWidth="1"/>
    <col min="10" max="10" width="13.7109375" customWidth="1"/>
    <col min="11" max="11" width="15.7109375" customWidth="1"/>
    <col min="12" max="16" width="12.7109375" customWidth="1"/>
    <col min="17" max="17" width="13.7109375" customWidth="1"/>
    <col min="18" max="18" width="15.7109375" customWidth="1"/>
    <col min="19" max="23" width="12.7109375" customWidth="1"/>
    <col min="24" max="24" width="13.7109375" customWidth="1"/>
    <col min="25" max="25" width="15.7109375" customWidth="1"/>
    <col min="26" max="30" width="12.7109375" customWidth="1"/>
    <col min="31" max="31" width="13.7109375" customWidth="1"/>
    <col min="32" max="32" width="15.7109375" customWidth="1"/>
    <col min="33" max="37" width="12.7109375" customWidth="1"/>
    <col min="38" max="38" width="13.7109375" customWidth="1"/>
    <col min="39" max="39" width="15.7109375" customWidth="1"/>
    <col min="40" max="44" width="12.7109375" customWidth="1"/>
    <col min="45" max="45" width="13.7109375" customWidth="1"/>
    <col min="46" max="46" width="15.7109375" customWidth="1"/>
    <col min="47" max="51" width="12.7109375" customWidth="1"/>
    <col min="52" max="52" width="13.7109375" customWidth="1"/>
    <col min="53" max="53" width="15.7109375" customWidth="1"/>
    <col min="54" max="58" width="12.7109375" customWidth="1"/>
    <col min="59" max="59" width="13.7109375" customWidth="1"/>
    <col min="60" max="16384" width="12.7109375" hidden="1"/>
  </cols>
  <sheetData>
    <row r="1" spans="1:59" ht="0.95" customHeight="1" x14ac:dyDescent="0.25">
      <c r="A1" s="179" t="s">
        <v>286</v>
      </c>
      <c r="B1" s="179"/>
      <c r="C1" s="179"/>
      <c r="D1" s="179"/>
      <c r="E1" s="179"/>
      <c r="F1" s="179"/>
      <c r="G1" s="179"/>
      <c r="H1" s="179"/>
      <c r="I1" s="179"/>
      <c r="J1" s="179"/>
      <c r="K1" s="179"/>
      <c r="L1" s="179"/>
      <c r="M1" s="179"/>
      <c r="N1" s="179"/>
      <c r="O1" s="179"/>
      <c r="P1" s="179"/>
      <c r="Q1" s="179"/>
    </row>
    <row r="2" spans="1:59" ht="60" customHeight="1" x14ac:dyDescent="0.25">
      <c r="A2" s="172" t="s">
        <v>43</v>
      </c>
      <c r="B2" s="172"/>
      <c r="C2" s="172"/>
      <c r="D2" s="24"/>
      <c r="E2" s="24"/>
      <c r="F2" s="24"/>
      <c r="G2" s="24"/>
      <c r="H2" s="24"/>
      <c r="I2" s="24"/>
      <c r="J2" s="24"/>
      <c r="K2" s="24"/>
      <c r="L2" s="25"/>
      <c r="M2" s="25"/>
      <c r="N2" s="25"/>
      <c r="O2" s="25"/>
      <c r="P2" s="25"/>
      <c r="Q2" s="25"/>
      <c r="R2" s="24"/>
      <c r="S2" s="25"/>
      <c r="T2" s="25"/>
      <c r="U2" s="24"/>
      <c r="V2" s="24"/>
      <c r="W2" s="24"/>
      <c r="X2" s="25"/>
      <c r="Y2" s="25"/>
      <c r="Z2" s="25"/>
      <c r="AA2" s="25"/>
      <c r="AB2" s="25"/>
      <c r="AC2" s="25"/>
      <c r="AD2" s="25"/>
      <c r="AE2" s="25"/>
      <c r="AF2" s="24"/>
      <c r="AG2" s="25"/>
      <c r="AH2" s="25"/>
      <c r="AI2" s="24"/>
      <c r="AJ2" s="24"/>
      <c r="AK2" s="24"/>
      <c r="AL2" s="24"/>
      <c r="AM2" s="25"/>
      <c r="AN2" s="25"/>
      <c r="AO2" s="25"/>
      <c r="AP2" s="25"/>
      <c r="AQ2" s="25"/>
      <c r="AR2" s="25"/>
      <c r="AS2" s="25"/>
      <c r="AT2" s="24"/>
      <c r="AU2" s="25"/>
      <c r="AV2" s="25"/>
      <c r="AW2" s="24"/>
      <c r="AX2" s="24"/>
      <c r="AY2" s="24"/>
      <c r="AZ2" s="24"/>
      <c r="BA2" s="24"/>
      <c r="BB2" s="25"/>
      <c r="BC2" s="25"/>
      <c r="BD2" s="24"/>
      <c r="BE2" s="24"/>
      <c r="BF2" s="24"/>
      <c r="BG2" s="24"/>
    </row>
    <row r="3" spans="1:59" s="159" customFormat="1" ht="36" customHeight="1" thickBot="1" x14ac:dyDescent="0.35">
      <c r="A3" s="159" t="s">
        <v>78</v>
      </c>
    </row>
    <row r="4" spans="1:59" s="158" customFormat="1" ht="30" customHeight="1" thickTop="1" thickBot="1" x14ac:dyDescent="0.35">
      <c r="A4" s="158" t="s">
        <v>287</v>
      </c>
    </row>
    <row r="5" spans="1:59" s="22" customFormat="1" ht="19.899999999999999" customHeight="1" thickTop="1" x14ac:dyDescent="0.25">
      <c r="A5" s="23"/>
      <c r="D5" s="178" t="s">
        <v>44</v>
      </c>
      <c r="E5" s="178"/>
      <c r="F5" s="178"/>
      <c r="G5" s="178"/>
      <c r="H5" s="178"/>
      <c r="I5" s="178"/>
      <c r="J5" s="178"/>
      <c r="K5" s="178" t="s">
        <v>45</v>
      </c>
      <c r="L5" s="178"/>
      <c r="M5" s="178"/>
      <c r="N5" s="178"/>
      <c r="O5" s="178"/>
      <c r="P5" s="178"/>
      <c r="Q5" s="178"/>
      <c r="R5" s="178" t="s">
        <v>46</v>
      </c>
      <c r="S5" s="178"/>
      <c r="T5" s="178"/>
      <c r="U5" s="178"/>
      <c r="V5" s="178"/>
      <c r="W5" s="178"/>
      <c r="X5" s="178"/>
      <c r="Y5" s="178" t="s">
        <v>47</v>
      </c>
      <c r="Z5" s="178"/>
      <c r="AA5" s="178"/>
      <c r="AB5" s="178"/>
      <c r="AC5" s="178"/>
      <c r="AD5" s="178"/>
      <c r="AE5" s="178"/>
      <c r="AF5" s="178" t="s">
        <v>48</v>
      </c>
      <c r="AG5" s="178"/>
      <c r="AH5" s="178"/>
      <c r="AI5" s="178"/>
      <c r="AJ5" s="178"/>
      <c r="AK5" s="178"/>
      <c r="AL5" s="178"/>
      <c r="AM5" s="178" t="s">
        <v>49</v>
      </c>
      <c r="AN5" s="178"/>
      <c r="AO5" s="178"/>
      <c r="AP5" s="178"/>
      <c r="AQ5" s="178"/>
      <c r="AR5" s="178"/>
      <c r="AS5" s="178"/>
      <c r="AT5" s="178" t="s">
        <v>50</v>
      </c>
      <c r="AU5" s="178"/>
      <c r="AV5" s="178"/>
      <c r="AW5" s="178"/>
      <c r="AX5" s="178"/>
      <c r="AY5" s="178"/>
      <c r="AZ5" s="178"/>
      <c r="BA5" s="178" t="s">
        <v>51</v>
      </c>
      <c r="BB5" s="178"/>
      <c r="BC5" s="178"/>
      <c r="BD5" s="178"/>
      <c r="BE5" s="178"/>
      <c r="BF5" s="178"/>
      <c r="BG5" s="178"/>
    </row>
    <row r="6" spans="1:59" s="18" customFormat="1" ht="49.9" customHeight="1" x14ac:dyDescent="0.25">
      <c r="A6" s="21" t="s">
        <v>42</v>
      </c>
      <c r="B6" s="21" t="s">
        <v>41</v>
      </c>
      <c r="C6" s="34" t="s">
        <v>268</v>
      </c>
      <c r="D6" s="20" t="s">
        <v>40</v>
      </c>
      <c r="E6" s="178" t="s">
        <v>266</v>
      </c>
      <c r="F6" s="178"/>
      <c r="G6" s="20" t="s">
        <v>38</v>
      </c>
      <c r="H6" s="178" t="s">
        <v>37</v>
      </c>
      <c r="I6" s="178"/>
      <c r="J6" s="19" t="s">
        <v>36</v>
      </c>
      <c r="K6" s="20" t="s">
        <v>40</v>
      </c>
      <c r="L6" s="178" t="s">
        <v>266</v>
      </c>
      <c r="M6" s="178"/>
      <c r="N6" s="20" t="s">
        <v>38</v>
      </c>
      <c r="O6" s="178" t="s">
        <v>37</v>
      </c>
      <c r="P6" s="178"/>
      <c r="Q6" s="19" t="s">
        <v>36</v>
      </c>
      <c r="R6" s="20" t="s">
        <v>40</v>
      </c>
      <c r="S6" s="178" t="s">
        <v>266</v>
      </c>
      <c r="T6" s="178"/>
      <c r="U6" s="20" t="s">
        <v>38</v>
      </c>
      <c r="V6" s="178" t="s">
        <v>37</v>
      </c>
      <c r="W6" s="178"/>
      <c r="X6" s="19" t="s">
        <v>36</v>
      </c>
      <c r="Y6" s="20" t="s">
        <v>40</v>
      </c>
      <c r="Z6" s="178" t="s">
        <v>266</v>
      </c>
      <c r="AA6" s="178"/>
      <c r="AB6" s="20" t="s">
        <v>38</v>
      </c>
      <c r="AC6" s="178" t="s">
        <v>37</v>
      </c>
      <c r="AD6" s="178"/>
      <c r="AE6" s="19" t="s">
        <v>36</v>
      </c>
      <c r="AF6" s="20" t="s">
        <v>40</v>
      </c>
      <c r="AG6" s="178" t="s">
        <v>266</v>
      </c>
      <c r="AH6" s="178"/>
      <c r="AI6" s="20" t="s">
        <v>38</v>
      </c>
      <c r="AJ6" s="178" t="s">
        <v>37</v>
      </c>
      <c r="AK6" s="178"/>
      <c r="AL6" s="19" t="s">
        <v>36</v>
      </c>
      <c r="AM6" s="20" t="s">
        <v>40</v>
      </c>
      <c r="AN6" s="178" t="s">
        <v>266</v>
      </c>
      <c r="AO6" s="178"/>
      <c r="AP6" s="20" t="s">
        <v>38</v>
      </c>
      <c r="AQ6" s="178" t="s">
        <v>37</v>
      </c>
      <c r="AR6" s="178"/>
      <c r="AS6" s="19" t="s">
        <v>36</v>
      </c>
      <c r="AT6" s="20" t="s">
        <v>40</v>
      </c>
      <c r="AU6" s="178" t="s">
        <v>266</v>
      </c>
      <c r="AV6" s="178"/>
      <c r="AW6" s="20" t="s">
        <v>38</v>
      </c>
      <c r="AX6" s="178" t="s">
        <v>37</v>
      </c>
      <c r="AY6" s="178"/>
      <c r="AZ6" s="19" t="s">
        <v>36</v>
      </c>
      <c r="BA6" s="20" t="s">
        <v>40</v>
      </c>
      <c r="BB6" s="178" t="s">
        <v>266</v>
      </c>
      <c r="BC6" s="178"/>
      <c r="BD6" s="20" t="s">
        <v>38</v>
      </c>
      <c r="BE6" s="178" t="s">
        <v>37</v>
      </c>
      <c r="BF6" s="178"/>
      <c r="BG6" s="19" t="s">
        <v>36</v>
      </c>
    </row>
    <row r="7" spans="1:59" s="14" customFormat="1" ht="15.75" x14ac:dyDescent="0.25">
      <c r="A7" s="17"/>
      <c r="B7" s="17"/>
      <c r="C7" s="15" t="s">
        <v>34</v>
      </c>
      <c r="D7" s="16" t="s">
        <v>57</v>
      </c>
      <c r="E7" s="15" t="s">
        <v>34</v>
      </c>
      <c r="F7" s="15" t="s">
        <v>35</v>
      </c>
      <c r="G7" s="15" t="s">
        <v>34</v>
      </c>
      <c r="H7" s="15" t="s">
        <v>33</v>
      </c>
      <c r="I7" s="15" t="s">
        <v>32</v>
      </c>
      <c r="J7" s="15" t="s">
        <v>57</v>
      </c>
      <c r="K7" s="16" t="s">
        <v>57</v>
      </c>
      <c r="L7" s="15" t="s">
        <v>34</v>
      </c>
      <c r="M7" s="15" t="s">
        <v>35</v>
      </c>
      <c r="N7" s="15" t="s">
        <v>34</v>
      </c>
      <c r="O7" s="15" t="s">
        <v>33</v>
      </c>
      <c r="P7" s="15" t="s">
        <v>32</v>
      </c>
      <c r="Q7" s="15" t="s">
        <v>57</v>
      </c>
      <c r="R7" s="16" t="s">
        <v>57</v>
      </c>
      <c r="S7" s="15" t="s">
        <v>34</v>
      </c>
      <c r="T7" s="15" t="s">
        <v>35</v>
      </c>
      <c r="U7" s="15" t="s">
        <v>34</v>
      </c>
      <c r="V7" s="15" t="s">
        <v>33</v>
      </c>
      <c r="W7" s="15" t="s">
        <v>32</v>
      </c>
      <c r="X7" s="15" t="s">
        <v>57</v>
      </c>
      <c r="Y7" s="16" t="s">
        <v>57</v>
      </c>
      <c r="Z7" s="15" t="s">
        <v>34</v>
      </c>
      <c r="AA7" s="15" t="s">
        <v>35</v>
      </c>
      <c r="AB7" s="15" t="s">
        <v>34</v>
      </c>
      <c r="AC7" s="15" t="s">
        <v>33</v>
      </c>
      <c r="AD7" s="15" t="s">
        <v>32</v>
      </c>
      <c r="AE7" s="15" t="s">
        <v>57</v>
      </c>
      <c r="AF7" s="16" t="s">
        <v>57</v>
      </c>
      <c r="AG7" s="15" t="s">
        <v>34</v>
      </c>
      <c r="AH7" s="15" t="s">
        <v>35</v>
      </c>
      <c r="AI7" s="15" t="s">
        <v>34</v>
      </c>
      <c r="AJ7" s="15" t="s">
        <v>33</v>
      </c>
      <c r="AK7" s="15" t="s">
        <v>32</v>
      </c>
      <c r="AL7" s="15" t="s">
        <v>57</v>
      </c>
      <c r="AM7" s="16" t="s">
        <v>57</v>
      </c>
      <c r="AN7" s="15" t="s">
        <v>34</v>
      </c>
      <c r="AO7" s="15" t="s">
        <v>35</v>
      </c>
      <c r="AP7" s="15" t="s">
        <v>34</v>
      </c>
      <c r="AQ7" s="15" t="s">
        <v>33</v>
      </c>
      <c r="AR7" s="15" t="s">
        <v>32</v>
      </c>
      <c r="AS7" s="15" t="s">
        <v>57</v>
      </c>
      <c r="AT7" s="16" t="s">
        <v>57</v>
      </c>
      <c r="AU7" s="15" t="s">
        <v>34</v>
      </c>
      <c r="AV7" s="15" t="s">
        <v>35</v>
      </c>
      <c r="AW7" s="15" t="s">
        <v>34</v>
      </c>
      <c r="AX7" s="15" t="s">
        <v>33</v>
      </c>
      <c r="AY7" s="15" t="s">
        <v>32</v>
      </c>
      <c r="AZ7" s="15" t="s">
        <v>57</v>
      </c>
      <c r="BA7" s="16" t="s">
        <v>57</v>
      </c>
      <c r="BB7" s="15" t="s">
        <v>34</v>
      </c>
      <c r="BC7" s="15" t="s">
        <v>35</v>
      </c>
      <c r="BD7" s="15" t="s">
        <v>34</v>
      </c>
      <c r="BE7" s="15" t="s">
        <v>33</v>
      </c>
      <c r="BF7" s="15" t="s">
        <v>32</v>
      </c>
      <c r="BG7" s="15" t="s">
        <v>57</v>
      </c>
    </row>
    <row r="8" spans="1:59" s="6" customFormat="1" ht="15" customHeight="1" x14ac:dyDescent="0.25">
      <c r="A8" s="13">
        <v>101</v>
      </c>
      <c r="B8" s="13" t="s">
        <v>31</v>
      </c>
      <c r="C8" s="9">
        <v>100</v>
      </c>
      <c r="D8" s="11">
        <v>25972</v>
      </c>
      <c r="E8" s="9">
        <v>4.8</v>
      </c>
      <c r="F8" s="10" t="s">
        <v>87</v>
      </c>
      <c r="G8" s="9">
        <v>29.2</v>
      </c>
      <c r="H8" s="9">
        <v>26.4</v>
      </c>
      <c r="I8" s="9">
        <v>31.9</v>
      </c>
      <c r="J8" s="8">
        <v>89075</v>
      </c>
      <c r="K8" s="11">
        <v>36520</v>
      </c>
      <c r="L8" s="9">
        <v>4.8</v>
      </c>
      <c r="M8" s="10" t="s">
        <v>87</v>
      </c>
      <c r="N8" s="9">
        <v>23.9</v>
      </c>
      <c r="O8" s="9">
        <v>21.7</v>
      </c>
      <c r="P8" s="9">
        <v>26.2</v>
      </c>
      <c r="Q8" s="8">
        <v>152618</v>
      </c>
      <c r="R8" s="11">
        <v>20725</v>
      </c>
      <c r="S8" s="9">
        <v>5.2</v>
      </c>
      <c r="T8" s="10" t="s">
        <v>87</v>
      </c>
      <c r="U8" s="9">
        <v>17.5</v>
      </c>
      <c r="V8" s="9">
        <v>15.7</v>
      </c>
      <c r="W8" s="9">
        <v>19.3</v>
      </c>
      <c r="X8" s="8">
        <v>118371</v>
      </c>
      <c r="Y8" s="11">
        <v>15264</v>
      </c>
      <c r="Z8" s="9">
        <v>5.6</v>
      </c>
      <c r="AA8" s="10" t="s">
        <v>87</v>
      </c>
      <c r="AB8" s="9">
        <v>16.2</v>
      </c>
      <c r="AC8" s="9">
        <v>14.4</v>
      </c>
      <c r="AD8" s="9">
        <v>18</v>
      </c>
      <c r="AE8" s="8">
        <v>94204</v>
      </c>
      <c r="AF8" s="11">
        <v>8960</v>
      </c>
      <c r="AG8" s="9">
        <v>6.4</v>
      </c>
      <c r="AH8" s="10" t="s">
        <v>87</v>
      </c>
      <c r="AI8" s="9">
        <v>11.3</v>
      </c>
      <c r="AJ8" s="9">
        <v>9.8000000000000007</v>
      </c>
      <c r="AK8" s="9">
        <v>12.7</v>
      </c>
      <c r="AL8" s="8">
        <v>79599</v>
      </c>
      <c r="AM8" s="11">
        <v>3734</v>
      </c>
      <c r="AN8" s="9">
        <v>7.4</v>
      </c>
      <c r="AO8" s="10" t="s">
        <v>87</v>
      </c>
      <c r="AP8" s="9">
        <v>6.6</v>
      </c>
      <c r="AQ8" s="9">
        <v>5.7</v>
      </c>
      <c r="AR8" s="9">
        <v>7.6</v>
      </c>
      <c r="AS8" s="8">
        <v>56426</v>
      </c>
      <c r="AT8" s="11">
        <v>997</v>
      </c>
      <c r="AU8" s="9">
        <v>12.5</v>
      </c>
      <c r="AV8" s="10" t="s">
        <v>87</v>
      </c>
      <c r="AW8" s="9">
        <v>2.8</v>
      </c>
      <c r="AX8" s="9">
        <v>2.1</v>
      </c>
      <c r="AY8" s="9">
        <v>3.5</v>
      </c>
      <c r="AZ8" s="8">
        <v>35473</v>
      </c>
      <c r="BA8" s="11">
        <v>112171</v>
      </c>
      <c r="BB8" s="9">
        <v>3.6</v>
      </c>
      <c r="BC8" s="10" t="s">
        <v>87</v>
      </c>
      <c r="BD8" s="9">
        <v>17.899999999999999</v>
      </c>
      <c r="BE8" s="9">
        <v>16.7</v>
      </c>
      <c r="BF8" s="9">
        <v>19.2</v>
      </c>
      <c r="BG8" s="8">
        <v>625765</v>
      </c>
    </row>
    <row r="9" spans="1:59" s="6" customFormat="1" ht="15" customHeight="1" x14ac:dyDescent="0.25">
      <c r="A9" s="13">
        <v>102</v>
      </c>
      <c r="B9" s="13" t="s">
        <v>30</v>
      </c>
      <c r="C9" s="9">
        <v>100</v>
      </c>
      <c r="D9" s="11">
        <v>13485</v>
      </c>
      <c r="E9" s="9">
        <v>5.7</v>
      </c>
      <c r="F9" s="10" t="s">
        <v>87</v>
      </c>
      <c r="G9" s="9">
        <v>26.6</v>
      </c>
      <c r="H9" s="9">
        <v>23.6</v>
      </c>
      <c r="I9" s="9">
        <v>29.6</v>
      </c>
      <c r="J9" s="8">
        <v>50688</v>
      </c>
      <c r="K9" s="11">
        <v>12055</v>
      </c>
      <c r="L9" s="9">
        <v>5.6</v>
      </c>
      <c r="M9" s="10" t="s">
        <v>87</v>
      </c>
      <c r="N9" s="9">
        <v>21.4</v>
      </c>
      <c r="O9" s="9">
        <v>19</v>
      </c>
      <c r="P9" s="9">
        <v>23.8</v>
      </c>
      <c r="Q9" s="8">
        <v>56319</v>
      </c>
      <c r="R9" s="11">
        <v>9110</v>
      </c>
      <c r="S9" s="9">
        <v>6.3</v>
      </c>
      <c r="T9" s="10" t="s">
        <v>87</v>
      </c>
      <c r="U9" s="9">
        <v>14</v>
      </c>
      <c r="V9" s="9">
        <v>12.2</v>
      </c>
      <c r="W9" s="9">
        <v>15.7</v>
      </c>
      <c r="X9" s="8">
        <v>65204</v>
      </c>
      <c r="Y9" s="11">
        <v>8783</v>
      </c>
      <c r="Z9" s="9">
        <v>6.5</v>
      </c>
      <c r="AA9" s="10" t="s">
        <v>87</v>
      </c>
      <c r="AB9" s="9">
        <v>14</v>
      </c>
      <c r="AC9" s="9">
        <v>12.2</v>
      </c>
      <c r="AD9" s="9">
        <v>15.8</v>
      </c>
      <c r="AE9" s="8">
        <v>62586</v>
      </c>
      <c r="AF9" s="11">
        <v>5227</v>
      </c>
      <c r="AG9" s="9">
        <v>7.1</v>
      </c>
      <c r="AH9" s="10" t="s">
        <v>87</v>
      </c>
      <c r="AI9" s="9">
        <v>10.1</v>
      </c>
      <c r="AJ9" s="9">
        <v>8.6999999999999993</v>
      </c>
      <c r="AK9" s="9">
        <v>11.5</v>
      </c>
      <c r="AL9" s="8">
        <v>51696</v>
      </c>
      <c r="AM9" s="11">
        <v>2213</v>
      </c>
      <c r="AN9" s="9">
        <v>8.1</v>
      </c>
      <c r="AO9" s="10" t="s">
        <v>87</v>
      </c>
      <c r="AP9" s="9">
        <v>5.9</v>
      </c>
      <c r="AQ9" s="9">
        <v>5</v>
      </c>
      <c r="AR9" s="9">
        <v>6.8</v>
      </c>
      <c r="AS9" s="8">
        <v>37533</v>
      </c>
      <c r="AT9" s="11">
        <v>699</v>
      </c>
      <c r="AU9" s="9">
        <v>12.8</v>
      </c>
      <c r="AV9" s="10" t="s">
        <v>87</v>
      </c>
      <c r="AW9" s="9">
        <v>2.7</v>
      </c>
      <c r="AX9" s="9">
        <v>2</v>
      </c>
      <c r="AY9" s="9">
        <v>3.4</v>
      </c>
      <c r="AZ9" s="8">
        <v>25609</v>
      </c>
      <c r="BA9" s="11">
        <v>51573</v>
      </c>
      <c r="BB9" s="9">
        <v>4.5999999999999996</v>
      </c>
      <c r="BC9" s="10" t="s">
        <v>87</v>
      </c>
      <c r="BD9" s="9">
        <v>14.8</v>
      </c>
      <c r="BE9" s="9">
        <v>13.4</v>
      </c>
      <c r="BF9" s="9">
        <v>16.100000000000001</v>
      </c>
      <c r="BG9" s="8">
        <v>349635</v>
      </c>
    </row>
    <row r="10" spans="1:59" s="6" customFormat="1" ht="15" customHeight="1" x14ac:dyDescent="0.25">
      <c r="A10" s="13">
        <v>103</v>
      </c>
      <c r="B10" s="13" t="s">
        <v>29</v>
      </c>
      <c r="C10" s="9">
        <v>100</v>
      </c>
      <c r="D10" s="11">
        <v>16899</v>
      </c>
      <c r="E10" s="9">
        <v>5.7</v>
      </c>
      <c r="F10" s="10" t="s">
        <v>87</v>
      </c>
      <c r="G10" s="9">
        <v>26</v>
      </c>
      <c r="H10" s="9">
        <v>23.1</v>
      </c>
      <c r="I10" s="9">
        <v>28.8</v>
      </c>
      <c r="J10" s="8">
        <v>65083</v>
      </c>
      <c r="K10" s="11">
        <v>15058</v>
      </c>
      <c r="L10" s="9">
        <v>6.1</v>
      </c>
      <c r="M10" s="10" t="s">
        <v>87</v>
      </c>
      <c r="N10" s="9">
        <v>17.3</v>
      </c>
      <c r="O10" s="9">
        <v>15.3</v>
      </c>
      <c r="P10" s="9">
        <v>19.399999999999999</v>
      </c>
      <c r="Q10" s="8">
        <v>86869</v>
      </c>
      <c r="R10" s="11">
        <v>10600</v>
      </c>
      <c r="S10" s="9">
        <v>6.9</v>
      </c>
      <c r="T10" s="10" t="s">
        <v>87</v>
      </c>
      <c r="U10" s="9">
        <v>11.6</v>
      </c>
      <c r="V10" s="9">
        <v>10</v>
      </c>
      <c r="W10" s="9">
        <v>13.1</v>
      </c>
      <c r="X10" s="8">
        <v>91521</v>
      </c>
      <c r="Y10" s="11">
        <v>8194</v>
      </c>
      <c r="Z10" s="9">
        <v>6.8</v>
      </c>
      <c r="AA10" s="10" t="s">
        <v>87</v>
      </c>
      <c r="AB10" s="9">
        <v>12.7</v>
      </c>
      <c r="AC10" s="9">
        <v>11</v>
      </c>
      <c r="AD10" s="9">
        <v>14.4</v>
      </c>
      <c r="AE10" s="8">
        <v>64458</v>
      </c>
      <c r="AF10" s="11">
        <v>4731</v>
      </c>
      <c r="AG10" s="9">
        <v>7.5</v>
      </c>
      <c r="AH10" s="10" t="s">
        <v>87</v>
      </c>
      <c r="AI10" s="9">
        <v>9.3000000000000007</v>
      </c>
      <c r="AJ10" s="9">
        <v>7.9</v>
      </c>
      <c r="AK10" s="9">
        <v>10.7</v>
      </c>
      <c r="AL10" s="8">
        <v>50875</v>
      </c>
      <c r="AM10" s="11">
        <v>2027</v>
      </c>
      <c r="AN10" s="9">
        <v>8.4</v>
      </c>
      <c r="AO10" s="10" t="s">
        <v>87</v>
      </c>
      <c r="AP10" s="9">
        <v>5.7</v>
      </c>
      <c r="AQ10" s="9">
        <v>4.7</v>
      </c>
      <c r="AR10" s="9">
        <v>6.6</v>
      </c>
      <c r="AS10" s="8">
        <v>35734</v>
      </c>
      <c r="AT10" s="11">
        <v>512</v>
      </c>
      <c r="AU10" s="9">
        <v>13.2</v>
      </c>
      <c r="AV10" s="10" t="s">
        <v>87</v>
      </c>
      <c r="AW10" s="9">
        <v>2.7</v>
      </c>
      <c r="AX10" s="9">
        <v>2</v>
      </c>
      <c r="AY10" s="9">
        <v>3.3</v>
      </c>
      <c r="AZ10" s="8">
        <v>19310</v>
      </c>
      <c r="BA10" s="11">
        <v>58021</v>
      </c>
      <c r="BB10" s="9">
        <v>4.9000000000000004</v>
      </c>
      <c r="BC10" s="10" t="s">
        <v>87</v>
      </c>
      <c r="BD10" s="9">
        <v>14</v>
      </c>
      <c r="BE10" s="9">
        <v>12.7</v>
      </c>
      <c r="BF10" s="9">
        <v>15.4</v>
      </c>
      <c r="BG10" s="8">
        <v>413849</v>
      </c>
    </row>
    <row r="11" spans="1:59" s="6" customFormat="1" ht="15" customHeight="1" x14ac:dyDescent="0.25">
      <c r="A11" s="13">
        <v>104</v>
      </c>
      <c r="B11" s="13" t="s">
        <v>28</v>
      </c>
      <c r="C11" s="9">
        <v>100</v>
      </c>
      <c r="D11" s="11">
        <v>7173</v>
      </c>
      <c r="E11" s="9">
        <v>5.8</v>
      </c>
      <c r="F11" s="10" t="s">
        <v>87</v>
      </c>
      <c r="G11" s="9">
        <v>31.8</v>
      </c>
      <c r="H11" s="9">
        <v>28.2</v>
      </c>
      <c r="I11" s="9">
        <v>35.5</v>
      </c>
      <c r="J11" s="8">
        <v>22522</v>
      </c>
      <c r="K11" s="11">
        <v>6237</v>
      </c>
      <c r="L11" s="9">
        <v>6.1</v>
      </c>
      <c r="M11" s="10" t="s">
        <v>87</v>
      </c>
      <c r="N11" s="9">
        <v>24.7</v>
      </c>
      <c r="O11" s="9">
        <v>21.8</v>
      </c>
      <c r="P11" s="9">
        <v>27.7</v>
      </c>
      <c r="Q11" s="8">
        <v>25210</v>
      </c>
      <c r="R11" s="11">
        <v>4518</v>
      </c>
      <c r="S11" s="9">
        <v>6.6</v>
      </c>
      <c r="T11" s="10" t="s">
        <v>87</v>
      </c>
      <c r="U11" s="9">
        <v>17.8</v>
      </c>
      <c r="V11" s="9">
        <v>15.5</v>
      </c>
      <c r="W11" s="9">
        <v>20.100000000000001</v>
      </c>
      <c r="X11" s="8">
        <v>25337</v>
      </c>
      <c r="Y11" s="11">
        <v>4254</v>
      </c>
      <c r="Z11" s="9">
        <v>6.8</v>
      </c>
      <c r="AA11" s="10" t="s">
        <v>87</v>
      </c>
      <c r="AB11" s="9">
        <v>17.600000000000001</v>
      </c>
      <c r="AC11" s="9">
        <v>15.3</v>
      </c>
      <c r="AD11" s="9">
        <v>20</v>
      </c>
      <c r="AE11" s="8">
        <v>24149</v>
      </c>
      <c r="AF11" s="11">
        <v>2881</v>
      </c>
      <c r="AG11" s="9">
        <v>7.4</v>
      </c>
      <c r="AH11" s="10" t="s">
        <v>87</v>
      </c>
      <c r="AI11" s="9">
        <v>13.1</v>
      </c>
      <c r="AJ11" s="9">
        <v>11.2</v>
      </c>
      <c r="AK11" s="9">
        <v>15</v>
      </c>
      <c r="AL11" s="8">
        <v>22038</v>
      </c>
      <c r="AM11" s="11">
        <v>1405</v>
      </c>
      <c r="AN11" s="9">
        <v>8.4</v>
      </c>
      <c r="AO11" s="10" t="s">
        <v>87</v>
      </c>
      <c r="AP11" s="9">
        <v>8.1</v>
      </c>
      <c r="AQ11" s="9">
        <v>6.7</v>
      </c>
      <c r="AR11" s="9">
        <v>9.4</v>
      </c>
      <c r="AS11" s="8">
        <v>17386</v>
      </c>
      <c r="AT11" s="11">
        <v>331</v>
      </c>
      <c r="AU11" s="9">
        <v>13.7</v>
      </c>
      <c r="AV11" s="10" t="s">
        <v>87</v>
      </c>
      <c r="AW11" s="9">
        <v>3.6</v>
      </c>
      <c r="AX11" s="9">
        <v>2.6</v>
      </c>
      <c r="AY11" s="9">
        <v>4.5</v>
      </c>
      <c r="AZ11" s="8">
        <v>9297</v>
      </c>
      <c r="BA11" s="11">
        <v>26800</v>
      </c>
      <c r="BB11" s="9">
        <v>5.0999999999999996</v>
      </c>
      <c r="BC11" s="10" t="s">
        <v>87</v>
      </c>
      <c r="BD11" s="9">
        <v>18.399999999999999</v>
      </c>
      <c r="BE11" s="9">
        <v>16.5</v>
      </c>
      <c r="BF11" s="9">
        <v>20.2</v>
      </c>
      <c r="BG11" s="8">
        <v>145938</v>
      </c>
    </row>
    <row r="12" spans="1:59" s="6" customFormat="1" ht="15" customHeight="1" x14ac:dyDescent="0.25">
      <c r="A12" s="13">
        <v>105</v>
      </c>
      <c r="B12" s="13" t="s">
        <v>27</v>
      </c>
      <c r="C12" s="9">
        <v>100</v>
      </c>
      <c r="D12" s="11">
        <v>18655</v>
      </c>
      <c r="E12" s="9">
        <v>5.8</v>
      </c>
      <c r="F12" s="10" t="s">
        <v>87</v>
      </c>
      <c r="G12" s="9">
        <v>27.8</v>
      </c>
      <c r="H12" s="9">
        <v>24.6</v>
      </c>
      <c r="I12" s="9">
        <v>30.9</v>
      </c>
      <c r="J12" s="8">
        <v>67158</v>
      </c>
      <c r="K12" s="11">
        <v>15132</v>
      </c>
      <c r="L12" s="9">
        <v>5.8</v>
      </c>
      <c r="M12" s="10" t="s">
        <v>87</v>
      </c>
      <c r="N12" s="9">
        <v>20.6</v>
      </c>
      <c r="O12" s="9">
        <v>18.3</v>
      </c>
      <c r="P12" s="9">
        <v>22.9</v>
      </c>
      <c r="Q12" s="8">
        <v>73502</v>
      </c>
      <c r="R12" s="11">
        <v>10976</v>
      </c>
      <c r="S12" s="9">
        <v>6.1</v>
      </c>
      <c r="T12" s="10" t="s">
        <v>87</v>
      </c>
      <c r="U12" s="9">
        <v>15.1</v>
      </c>
      <c r="V12" s="9">
        <v>13.3</v>
      </c>
      <c r="W12" s="9">
        <v>16.899999999999999</v>
      </c>
      <c r="X12" s="8">
        <v>72800</v>
      </c>
      <c r="Y12" s="11">
        <v>9368</v>
      </c>
      <c r="Z12" s="9">
        <v>6.7</v>
      </c>
      <c r="AA12" s="10" t="s">
        <v>87</v>
      </c>
      <c r="AB12" s="9">
        <v>14.5</v>
      </c>
      <c r="AC12" s="9">
        <v>12.6</v>
      </c>
      <c r="AD12" s="9">
        <v>16.399999999999999</v>
      </c>
      <c r="AE12" s="8">
        <v>64640</v>
      </c>
      <c r="AF12" s="11">
        <v>6210</v>
      </c>
      <c r="AG12" s="9">
        <v>7.3</v>
      </c>
      <c r="AH12" s="10" t="s">
        <v>87</v>
      </c>
      <c r="AI12" s="9">
        <v>10.5</v>
      </c>
      <c r="AJ12" s="9">
        <v>9</v>
      </c>
      <c r="AK12" s="9">
        <v>12</v>
      </c>
      <c r="AL12" s="8">
        <v>59158</v>
      </c>
      <c r="AM12" s="11">
        <v>2768</v>
      </c>
      <c r="AN12" s="9">
        <v>8.1</v>
      </c>
      <c r="AO12" s="10" t="s">
        <v>87</v>
      </c>
      <c r="AP12" s="9">
        <v>6.7</v>
      </c>
      <c r="AQ12" s="9">
        <v>5.6</v>
      </c>
      <c r="AR12" s="9">
        <v>7.7</v>
      </c>
      <c r="AS12" s="8">
        <v>41579</v>
      </c>
      <c r="AT12" s="11">
        <v>671</v>
      </c>
      <c r="AU12" s="9">
        <v>12.9</v>
      </c>
      <c r="AV12" s="10" t="s">
        <v>87</v>
      </c>
      <c r="AW12" s="9">
        <v>3</v>
      </c>
      <c r="AX12" s="9">
        <v>2.2000000000000002</v>
      </c>
      <c r="AY12" s="9">
        <v>3.7</v>
      </c>
      <c r="AZ12" s="8">
        <v>22660</v>
      </c>
      <c r="BA12" s="11">
        <v>63780</v>
      </c>
      <c r="BB12" s="9">
        <v>4.7</v>
      </c>
      <c r="BC12" s="10" t="s">
        <v>87</v>
      </c>
      <c r="BD12" s="9">
        <v>15.9</v>
      </c>
      <c r="BE12" s="9">
        <v>14.4</v>
      </c>
      <c r="BF12" s="9">
        <v>17.3</v>
      </c>
      <c r="BG12" s="8">
        <v>401496</v>
      </c>
    </row>
    <row r="13" spans="1:59" s="6" customFormat="1" ht="15" customHeight="1" x14ac:dyDescent="0.25">
      <c r="A13" s="13">
        <v>106</v>
      </c>
      <c r="B13" s="13" t="s">
        <v>26</v>
      </c>
      <c r="C13" s="9">
        <v>99.9</v>
      </c>
      <c r="D13" s="11">
        <v>10986</v>
      </c>
      <c r="E13" s="9">
        <v>5.2</v>
      </c>
      <c r="F13" s="10" t="s">
        <v>87</v>
      </c>
      <c r="G13" s="9">
        <v>32.200000000000003</v>
      </c>
      <c r="H13" s="9">
        <v>29</v>
      </c>
      <c r="I13" s="9">
        <v>35.5</v>
      </c>
      <c r="J13" s="8">
        <v>34096</v>
      </c>
      <c r="K13" s="11">
        <v>9756</v>
      </c>
      <c r="L13" s="9">
        <v>5.3</v>
      </c>
      <c r="M13" s="10" t="s">
        <v>87</v>
      </c>
      <c r="N13" s="9">
        <v>25.6</v>
      </c>
      <c r="O13" s="9">
        <v>23</v>
      </c>
      <c r="P13" s="9">
        <v>28.3</v>
      </c>
      <c r="Q13" s="8">
        <v>38075</v>
      </c>
      <c r="R13" s="11">
        <v>7092</v>
      </c>
      <c r="S13" s="9">
        <v>5.7</v>
      </c>
      <c r="T13" s="10" t="s">
        <v>87</v>
      </c>
      <c r="U13" s="9">
        <v>19.100000000000001</v>
      </c>
      <c r="V13" s="9">
        <v>16.899999999999999</v>
      </c>
      <c r="W13" s="9">
        <v>21.2</v>
      </c>
      <c r="X13" s="8">
        <v>37154</v>
      </c>
      <c r="Y13" s="11">
        <v>7108</v>
      </c>
      <c r="Z13" s="9">
        <v>6</v>
      </c>
      <c r="AA13" s="10" t="s">
        <v>87</v>
      </c>
      <c r="AB13" s="9">
        <v>18.100000000000001</v>
      </c>
      <c r="AC13" s="9">
        <v>16</v>
      </c>
      <c r="AD13" s="9">
        <v>20.2</v>
      </c>
      <c r="AE13" s="8">
        <v>39267</v>
      </c>
      <c r="AF13" s="11">
        <v>5704</v>
      </c>
      <c r="AG13" s="9">
        <v>6.5</v>
      </c>
      <c r="AH13" s="10" t="s">
        <v>87</v>
      </c>
      <c r="AI13" s="9">
        <v>13.6</v>
      </c>
      <c r="AJ13" s="9">
        <v>11.8</v>
      </c>
      <c r="AK13" s="9">
        <v>15.3</v>
      </c>
      <c r="AL13" s="8">
        <v>42087</v>
      </c>
      <c r="AM13" s="11">
        <v>3096</v>
      </c>
      <c r="AN13" s="9">
        <v>7.4</v>
      </c>
      <c r="AO13" s="10" t="s">
        <v>87</v>
      </c>
      <c r="AP13" s="9">
        <v>8.3000000000000007</v>
      </c>
      <c r="AQ13" s="9">
        <v>7.1</v>
      </c>
      <c r="AR13" s="9">
        <v>9.5</v>
      </c>
      <c r="AS13" s="8">
        <v>37286</v>
      </c>
      <c r="AT13" s="11">
        <v>763</v>
      </c>
      <c r="AU13" s="9">
        <v>12.6</v>
      </c>
      <c r="AV13" s="10" t="s">
        <v>87</v>
      </c>
      <c r="AW13" s="9">
        <v>3.4</v>
      </c>
      <c r="AX13" s="9">
        <v>2.6</v>
      </c>
      <c r="AY13" s="9">
        <v>4.3</v>
      </c>
      <c r="AZ13" s="8">
        <v>22269</v>
      </c>
      <c r="BA13" s="11">
        <v>44505</v>
      </c>
      <c r="BB13" s="9">
        <v>4.2</v>
      </c>
      <c r="BC13" s="10" t="s">
        <v>87</v>
      </c>
      <c r="BD13" s="9">
        <v>17.8</v>
      </c>
      <c r="BE13" s="9">
        <v>16.3</v>
      </c>
      <c r="BF13" s="9">
        <v>19.2</v>
      </c>
      <c r="BG13" s="8">
        <v>250234</v>
      </c>
    </row>
    <row r="14" spans="1:59" s="6" customFormat="1" ht="15" customHeight="1" x14ac:dyDescent="0.25">
      <c r="A14" s="13">
        <v>107</v>
      </c>
      <c r="B14" s="13" t="s">
        <v>25</v>
      </c>
      <c r="C14" s="9">
        <v>97.4</v>
      </c>
      <c r="D14" s="11">
        <v>5367</v>
      </c>
      <c r="E14" s="9">
        <v>5.5</v>
      </c>
      <c r="F14" s="10" t="s">
        <v>87</v>
      </c>
      <c r="G14" s="9">
        <v>33.799999999999997</v>
      </c>
      <c r="H14" s="9">
        <v>30.1</v>
      </c>
      <c r="I14" s="9">
        <v>37.5</v>
      </c>
      <c r="J14" s="8">
        <v>15884</v>
      </c>
      <c r="K14" s="11">
        <v>4632</v>
      </c>
      <c r="L14" s="9">
        <v>6</v>
      </c>
      <c r="M14" s="10" t="s">
        <v>87</v>
      </c>
      <c r="N14" s="9">
        <v>25.2</v>
      </c>
      <c r="O14" s="9">
        <v>22.2</v>
      </c>
      <c r="P14" s="9">
        <v>28.1</v>
      </c>
      <c r="Q14" s="8">
        <v>18400</v>
      </c>
      <c r="R14" s="11">
        <v>3345</v>
      </c>
      <c r="S14" s="9">
        <v>6.4</v>
      </c>
      <c r="T14" s="10" t="s">
        <v>87</v>
      </c>
      <c r="U14" s="9">
        <v>19.399999999999999</v>
      </c>
      <c r="V14" s="9">
        <v>17</v>
      </c>
      <c r="W14" s="9">
        <v>21.8</v>
      </c>
      <c r="X14" s="8">
        <v>17245</v>
      </c>
      <c r="Y14" s="11">
        <v>3374</v>
      </c>
      <c r="Z14" s="9">
        <v>6.6</v>
      </c>
      <c r="AA14" s="10" t="s">
        <v>87</v>
      </c>
      <c r="AB14" s="9">
        <v>18.8</v>
      </c>
      <c r="AC14" s="9">
        <v>16.3</v>
      </c>
      <c r="AD14" s="9">
        <v>21.2</v>
      </c>
      <c r="AE14" s="8">
        <v>17993</v>
      </c>
      <c r="AF14" s="11">
        <v>2789</v>
      </c>
      <c r="AG14" s="9">
        <v>7</v>
      </c>
      <c r="AH14" s="10" t="s">
        <v>87</v>
      </c>
      <c r="AI14" s="9">
        <v>14.1</v>
      </c>
      <c r="AJ14" s="9">
        <v>12.2</v>
      </c>
      <c r="AK14" s="9">
        <v>16.100000000000001</v>
      </c>
      <c r="AL14" s="8">
        <v>19743</v>
      </c>
      <c r="AM14" s="11">
        <v>1426</v>
      </c>
      <c r="AN14" s="9">
        <v>8.1</v>
      </c>
      <c r="AO14" s="10" t="s">
        <v>87</v>
      </c>
      <c r="AP14" s="9">
        <v>8.4</v>
      </c>
      <c r="AQ14" s="9">
        <v>7.1</v>
      </c>
      <c r="AR14" s="9">
        <v>9.8000000000000007</v>
      </c>
      <c r="AS14" s="8">
        <v>16888</v>
      </c>
      <c r="AT14" s="11">
        <v>365</v>
      </c>
      <c r="AU14" s="9">
        <v>13.3</v>
      </c>
      <c r="AV14" s="10" t="s">
        <v>87</v>
      </c>
      <c r="AW14" s="9">
        <v>3.6</v>
      </c>
      <c r="AX14" s="9">
        <v>2.6</v>
      </c>
      <c r="AY14" s="9">
        <v>4.5</v>
      </c>
      <c r="AZ14" s="8">
        <v>10193</v>
      </c>
      <c r="BA14" s="11">
        <v>21298</v>
      </c>
      <c r="BB14" s="9">
        <v>4.8</v>
      </c>
      <c r="BC14" s="10" t="s">
        <v>87</v>
      </c>
      <c r="BD14" s="9">
        <v>18.3</v>
      </c>
      <c r="BE14" s="9">
        <v>16.600000000000001</v>
      </c>
      <c r="BF14" s="9">
        <v>20</v>
      </c>
      <c r="BG14" s="8">
        <v>116346</v>
      </c>
    </row>
    <row r="15" spans="1:59" s="6" customFormat="1" ht="15" customHeight="1" x14ac:dyDescent="0.25">
      <c r="A15" s="13">
        <v>108</v>
      </c>
      <c r="B15" s="13" t="s">
        <v>24</v>
      </c>
      <c r="C15" s="9">
        <v>99.9</v>
      </c>
      <c r="D15" s="11">
        <v>23657</v>
      </c>
      <c r="E15" s="9">
        <v>4.5999999999999996</v>
      </c>
      <c r="F15" s="10" t="s">
        <v>87</v>
      </c>
      <c r="G15" s="9">
        <v>33.799999999999997</v>
      </c>
      <c r="H15" s="9">
        <v>30.7</v>
      </c>
      <c r="I15" s="9">
        <v>36.799999999999997</v>
      </c>
      <c r="J15" s="8">
        <v>70030</v>
      </c>
      <c r="K15" s="11">
        <v>20699</v>
      </c>
      <c r="L15" s="9">
        <v>4.7</v>
      </c>
      <c r="M15" s="10" t="s">
        <v>87</v>
      </c>
      <c r="N15" s="9">
        <v>26.4</v>
      </c>
      <c r="O15" s="9">
        <v>24</v>
      </c>
      <c r="P15" s="9">
        <v>28.8</v>
      </c>
      <c r="Q15" s="8">
        <v>78336</v>
      </c>
      <c r="R15" s="11">
        <v>15334</v>
      </c>
      <c r="S15" s="9">
        <v>5.2</v>
      </c>
      <c r="T15" s="10" t="s">
        <v>87</v>
      </c>
      <c r="U15" s="9">
        <v>20</v>
      </c>
      <c r="V15" s="9">
        <v>18</v>
      </c>
      <c r="W15" s="9">
        <v>22</v>
      </c>
      <c r="X15" s="8">
        <v>76694</v>
      </c>
      <c r="Y15" s="11">
        <v>14859</v>
      </c>
      <c r="Z15" s="9">
        <v>5.5</v>
      </c>
      <c r="AA15" s="10" t="s">
        <v>87</v>
      </c>
      <c r="AB15" s="9">
        <v>19</v>
      </c>
      <c r="AC15" s="9">
        <v>16.899999999999999</v>
      </c>
      <c r="AD15" s="9">
        <v>21</v>
      </c>
      <c r="AE15" s="8">
        <v>78303</v>
      </c>
      <c r="AF15" s="11">
        <v>11511</v>
      </c>
      <c r="AG15" s="9">
        <v>6</v>
      </c>
      <c r="AH15" s="10" t="s">
        <v>87</v>
      </c>
      <c r="AI15" s="9">
        <v>14.3</v>
      </c>
      <c r="AJ15" s="9">
        <v>12.6</v>
      </c>
      <c r="AK15" s="9">
        <v>16</v>
      </c>
      <c r="AL15" s="8">
        <v>80460</v>
      </c>
      <c r="AM15" s="11">
        <v>6292</v>
      </c>
      <c r="AN15" s="9">
        <v>6.9</v>
      </c>
      <c r="AO15" s="10" t="s">
        <v>87</v>
      </c>
      <c r="AP15" s="9">
        <v>8.8000000000000007</v>
      </c>
      <c r="AQ15" s="9">
        <v>7.6</v>
      </c>
      <c r="AR15" s="9">
        <v>10</v>
      </c>
      <c r="AS15" s="8">
        <v>71421</v>
      </c>
      <c r="AT15" s="11">
        <v>1659</v>
      </c>
      <c r="AU15" s="9">
        <v>11.9</v>
      </c>
      <c r="AV15" s="10" t="s">
        <v>87</v>
      </c>
      <c r="AW15" s="9">
        <v>3.7</v>
      </c>
      <c r="AX15" s="9">
        <v>2.8</v>
      </c>
      <c r="AY15" s="9">
        <v>4.5</v>
      </c>
      <c r="AZ15" s="8">
        <v>45088</v>
      </c>
      <c r="BA15" s="11">
        <v>94009</v>
      </c>
      <c r="BB15" s="9">
        <v>3.5</v>
      </c>
      <c r="BC15" s="10" t="s">
        <v>87</v>
      </c>
      <c r="BD15" s="9">
        <v>18.8</v>
      </c>
      <c r="BE15" s="9">
        <v>17.5</v>
      </c>
      <c r="BF15" s="9">
        <v>20.100000000000001</v>
      </c>
      <c r="BG15" s="8">
        <v>500333</v>
      </c>
    </row>
    <row r="16" spans="1:59" s="6" customFormat="1" ht="15" customHeight="1" x14ac:dyDescent="0.25">
      <c r="A16" s="13">
        <v>109</v>
      </c>
      <c r="B16" s="13" t="s">
        <v>23</v>
      </c>
      <c r="C16" s="9">
        <v>99.6</v>
      </c>
      <c r="D16" s="11">
        <v>7490</v>
      </c>
      <c r="E16" s="9">
        <v>5.9</v>
      </c>
      <c r="F16" s="10" t="s">
        <v>87</v>
      </c>
      <c r="G16" s="9">
        <v>31</v>
      </c>
      <c r="H16" s="9">
        <v>27.4</v>
      </c>
      <c r="I16" s="9">
        <v>34.6</v>
      </c>
      <c r="J16" s="8">
        <v>24178</v>
      </c>
      <c r="K16" s="11">
        <v>6361</v>
      </c>
      <c r="L16" s="9">
        <v>5.9</v>
      </c>
      <c r="M16" s="10" t="s">
        <v>87</v>
      </c>
      <c r="N16" s="9">
        <v>25.5</v>
      </c>
      <c r="O16" s="9">
        <v>22.5</v>
      </c>
      <c r="P16" s="9">
        <v>28.4</v>
      </c>
      <c r="Q16" s="8">
        <v>24956</v>
      </c>
      <c r="R16" s="11">
        <v>5740</v>
      </c>
      <c r="S16" s="9">
        <v>6.3</v>
      </c>
      <c r="T16" s="10" t="s">
        <v>87</v>
      </c>
      <c r="U16" s="9">
        <v>20</v>
      </c>
      <c r="V16" s="9">
        <v>17.5</v>
      </c>
      <c r="W16" s="9">
        <v>22.5</v>
      </c>
      <c r="X16" s="8">
        <v>28729</v>
      </c>
      <c r="Y16" s="11">
        <v>6093</v>
      </c>
      <c r="Z16" s="9">
        <v>6.6</v>
      </c>
      <c r="AA16" s="10" t="s">
        <v>87</v>
      </c>
      <c r="AB16" s="9">
        <v>18.899999999999999</v>
      </c>
      <c r="AC16" s="9">
        <v>16.399999999999999</v>
      </c>
      <c r="AD16" s="9">
        <v>21.3</v>
      </c>
      <c r="AE16" s="8">
        <v>32288</v>
      </c>
      <c r="AF16" s="11">
        <v>5228</v>
      </c>
      <c r="AG16" s="9">
        <v>7</v>
      </c>
      <c r="AH16" s="10" t="s">
        <v>87</v>
      </c>
      <c r="AI16" s="9">
        <v>14.1</v>
      </c>
      <c r="AJ16" s="9">
        <v>12.1</v>
      </c>
      <c r="AK16" s="9">
        <v>16</v>
      </c>
      <c r="AL16" s="8">
        <v>37146</v>
      </c>
      <c r="AM16" s="11">
        <v>3174</v>
      </c>
      <c r="AN16" s="9">
        <v>7.9</v>
      </c>
      <c r="AO16" s="10" t="s">
        <v>87</v>
      </c>
      <c r="AP16" s="9">
        <v>8.5</v>
      </c>
      <c r="AQ16" s="9">
        <v>7.2</v>
      </c>
      <c r="AR16" s="9">
        <v>9.9</v>
      </c>
      <c r="AS16" s="8">
        <v>37175</v>
      </c>
      <c r="AT16" s="11">
        <v>767</v>
      </c>
      <c r="AU16" s="9">
        <v>13</v>
      </c>
      <c r="AV16" s="10" t="s">
        <v>87</v>
      </c>
      <c r="AW16" s="9">
        <v>3.5</v>
      </c>
      <c r="AX16" s="9">
        <v>2.6</v>
      </c>
      <c r="AY16" s="9">
        <v>4.3</v>
      </c>
      <c r="AZ16" s="8">
        <v>22115</v>
      </c>
      <c r="BA16" s="11">
        <v>34854</v>
      </c>
      <c r="BB16" s="9">
        <v>5</v>
      </c>
      <c r="BC16" s="10" t="s">
        <v>87</v>
      </c>
      <c r="BD16" s="9">
        <v>16.899999999999999</v>
      </c>
      <c r="BE16" s="9">
        <v>15.2</v>
      </c>
      <c r="BF16" s="9">
        <v>18.5</v>
      </c>
      <c r="BG16" s="8">
        <v>206588</v>
      </c>
    </row>
    <row r="17" spans="1:59" s="6" customFormat="1" ht="15" customHeight="1" x14ac:dyDescent="0.25">
      <c r="A17" s="13">
        <v>110</v>
      </c>
      <c r="B17" s="13" t="s">
        <v>22</v>
      </c>
      <c r="C17" s="9">
        <v>99.8</v>
      </c>
      <c r="D17" s="11">
        <v>4051</v>
      </c>
      <c r="E17" s="9">
        <v>6</v>
      </c>
      <c r="F17" s="10" t="s">
        <v>87</v>
      </c>
      <c r="G17" s="9">
        <v>32.4</v>
      </c>
      <c r="H17" s="9">
        <v>28.6</v>
      </c>
      <c r="I17" s="9">
        <v>36.200000000000003</v>
      </c>
      <c r="J17" s="8">
        <v>12520</v>
      </c>
      <c r="K17" s="11">
        <v>3357</v>
      </c>
      <c r="L17" s="9">
        <v>6.5</v>
      </c>
      <c r="M17" s="10" t="s">
        <v>87</v>
      </c>
      <c r="N17" s="9">
        <v>24.1</v>
      </c>
      <c r="O17" s="9">
        <v>21</v>
      </c>
      <c r="P17" s="9">
        <v>27.2</v>
      </c>
      <c r="Q17" s="8">
        <v>13929</v>
      </c>
      <c r="R17" s="11">
        <v>2378</v>
      </c>
      <c r="S17" s="9">
        <v>7</v>
      </c>
      <c r="T17" s="10" t="s">
        <v>87</v>
      </c>
      <c r="U17" s="9">
        <v>17.8</v>
      </c>
      <c r="V17" s="9">
        <v>15.4</v>
      </c>
      <c r="W17" s="9">
        <v>20.2</v>
      </c>
      <c r="X17" s="8">
        <v>13347</v>
      </c>
      <c r="Y17" s="11">
        <v>2501</v>
      </c>
      <c r="Z17" s="9">
        <v>7.1</v>
      </c>
      <c r="AA17" s="10" t="s">
        <v>87</v>
      </c>
      <c r="AB17" s="9">
        <v>17.600000000000001</v>
      </c>
      <c r="AC17" s="9">
        <v>15.1</v>
      </c>
      <c r="AD17" s="9">
        <v>20</v>
      </c>
      <c r="AE17" s="8">
        <v>14216</v>
      </c>
      <c r="AF17" s="11">
        <v>2088</v>
      </c>
      <c r="AG17" s="9">
        <v>7.5</v>
      </c>
      <c r="AH17" s="10" t="s">
        <v>87</v>
      </c>
      <c r="AI17" s="9">
        <v>13</v>
      </c>
      <c r="AJ17" s="9">
        <v>11.1</v>
      </c>
      <c r="AK17" s="9">
        <v>14.9</v>
      </c>
      <c r="AL17" s="8">
        <v>16036</v>
      </c>
      <c r="AM17" s="11">
        <v>1185</v>
      </c>
      <c r="AN17" s="9">
        <v>8.5</v>
      </c>
      <c r="AO17" s="10" t="s">
        <v>87</v>
      </c>
      <c r="AP17" s="9">
        <v>8.1999999999999993</v>
      </c>
      <c r="AQ17" s="9">
        <v>6.8</v>
      </c>
      <c r="AR17" s="9">
        <v>9.6</v>
      </c>
      <c r="AS17" s="8">
        <v>14425</v>
      </c>
      <c r="AT17" s="11">
        <v>301</v>
      </c>
      <c r="AU17" s="9">
        <v>13.8</v>
      </c>
      <c r="AV17" s="10" t="s">
        <v>87</v>
      </c>
      <c r="AW17" s="9">
        <v>3.5</v>
      </c>
      <c r="AX17" s="9">
        <v>2.5</v>
      </c>
      <c r="AY17" s="9">
        <v>4.4000000000000004</v>
      </c>
      <c r="AZ17" s="8">
        <v>8703</v>
      </c>
      <c r="BA17" s="11">
        <v>15863</v>
      </c>
      <c r="BB17" s="9">
        <v>5.3</v>
      </c>
      <c r="BC17" s="10" t="s">
        <v>87</v>
      </c>
      <c r="BD17" s="9">
        <v>17</v>
      </c>
      <c r="BE17" s="9">
        <v>15.2</v>
      </c>
      <c r="BF17" s="9">
        <v>18.8</v>
      </c>
      <c r="BG17" s="8">
        <v>93176</v>
      </c>
    </row>
    <row r="18" spans="1:59" s="6" customFormat="1" ht="15" customHeight="1" x14ac:dyDescent="0.25">
      <c r="A18" s="13">
        <v>201</v>
      </c>
      <c r="B18" s="13" t="s">
        <v>21</v>
      </c>
      <c r="C18" s="9">
        <v>100</v>
      </c>
      <c r="D18" s="11">
        <v>32534</v>
      </c>
      <c r="E18" s="9">
        <v>4.5999999999999996</v>
      </c>
      <c r="F18" s="10" t="s">
        <v>87</v>
      </c>
      <c r="G18" s="9">
        <v>29.8</v>
      </c>
      <c r="H18" s="9">
        <v>27.1</v>
      </c>
      <c r="I18" s="9">
        <v>32.5</v>
      </c>
      <c r="J18" s="8">
        <v>109069</v>
      </c>
      <c r="K18" s="11">
        <v>43495</v>
      </c>
      <c r="L18" s="9">
        <v>4.4000000000000004</v>
      </c>
      <c r="M18" s="10" t="s">
        <v>87</v>
      </c>
      <c r="N18" s="9">
        <v>24.1</v>
      </c>
      <c r="O18" s="9">
        <v>22</v>
      </c>
      <c r="P18" s="9">
        <v>26.2</v>
      </c>
      <c r="Q18" s="8">
        <v>180572</v>
      </c>
      <c r="R18" s="11">
        <v>24989</v>
      </c>
      <c r="S18" s="9">
        <v>5.0999999999999996</v>
      </c>
      <c r="T18" s="10" t="s">
        <v>87</v>
      </c>
      <c r="U18" s="9">
        <v>16</v>
      </c>
      <c r="V18" s="9">
        <v>14.5</v>
      </c>
      <c r="W18" s="9">
        <v>17.600000000000001</v>
      </c>
      <c r="X18" s="8">
        <v>155708</v>
      </c>
      <c r="Y18" s="11">
        <v>17356</v>
      </c>
      <c r="Z18" s="9">
        <v>5.6</v>
      </c>
      <c r="AA18" s="10" t="s">
        <v>87</v>
      </c>
      <c r="AB18" s="9">
        <v>15.8</v>
      </c>
      <c r="AC18" s="9">
        <v>14.1</v>
      </c>
      <c r="AD18" s="9">
        <v>17.600000000000001</v>
      </c>
      <c r="AE18" s="8">
        <v>109677</v>
      </c>
      <c r="AF18" s="11">
        <v>9879</v>
      </c>
      <c r="AG18" s="9">
        <v>6.4</v>
      </c>
      <c r="AH18" s="10" t="s">
        <v>87</v>
      </c>
      <c r="AI18" s="9">
        <v>11.6</v>
      </c>
      <c r="AJ18" s="9">
        <v>10.1</v>
      </c>
      <c r="AK18" s="9">
        <v>13</v>
      </c>
      <c r="AL18" s="8">
        <v>85410</v>
      </c>
      <c r="AM18" s="11">
        <v>4043</v>
      </c>
      <c r="AN18" s="9">
        <v>7.4</v>
      </c>
      <c r="AO18" s="10" t="s">
        <v>87</v>
      </c>
      <c r="AP18" s="9">
        <v>7.1</v>
      </c>
      <c r="AQ18" s="9">
        <v>6.1</v>
      </c>
      <c r="AR18" s="9">
        <v>8.1</v>
      </c>
      <c r="AS18" s="8">
        <v>57143</v>
      </c>
      <c r="AT18" s="11">
        <v>944</v>
      </c>
      <c r="AU18" s="9">
        <v>12.7</v>
      </c>
      <c r="AV18" s="10" t="s">
        <v>87</v>
      </c>
      <c r="AW18" s="9">
        <v>3</v>
      </c>
      <c r="AX18" s="9">
        <v>2.2000000000000002</v>
      </c>
      <c r="AY18" s="9">
        <v>3.7</v>
      </c>
      <c r="AZ18" s="8">
        <v>31727</v>
      </c>
      <c r="BA18" s="11">
        <v>133240</v>
      </c>
      <c r="BB18" s="9">
        <v>3.4</v>
      </c>
      <c r="BC18" s="10" t="s">
        <v>87</v>
      </c>
      <c r="BD18" s="9">
        <v>18.3</v>
      </c>
      <c r="BE18" s="9">
        <v>17</v>
      </c>
      <c r="BF18" s="9">
        <v>19.5</v>
      </c>
      <c r="BG18" s="8">
        <v>729305</v>
      </c>
    </row>
    <row r="19" spans="1:59" s="6" customFormat="1" ht="15" customHeight="1" x14ac:dyDescent="0.25">
      <c r="A19" s="13">
        <v>202</v>
      </c>
      <c r="B19" s="13" t="s">
        <v>20</v>
      </c>
      <c r="C19" s="9">
        <v>100</v>
      </c>
      <c r="D19" s="11">
        <v>24474</v>
      </c>
      <c r="E19" s="9">
        <v>5.2</v>
      </c>
      <c r="F19" s="10" t="s">
        <v>87</v>
      </c>
      <c r="G19" s="9">
        <v>26.6</v>
      </c>
      <c r="H19" s="9">
        <v>23.9</v>
      </c>
      <c r="I19" s="9">
        <v>29.3</v>
      </c>
      <c r="J19" s="8">
        <v>92159</v>
      </c>
      <c r="K19" s="11">
        <v>21300</v>
      </c>
      <c r="L19" s="9">
        <v>5</v>
      </c>
      <c r="M19" s="10" t="s">
        <v>87</v>
      </c>
      <c r="N19" s="9">
        <v>20.399999999999999</v>
      </c>
      <c r="O19" s="9">
        <v>18.399999999999999</v>
      </c>
      <c r="P19" s="9">
        <v>22.4</v>
      </c>
      <c r="Q19" s="8">
        <v>104232</v>
      </c>
      <c r="R19" s="11">
        <v>14394</v>
      </c>
      <c r="S19" s="9">
        <v>5.5</v>
      </c>
      <c r="T19" s="10" t="s">
        <v>87</v>
      </c>
      <c r="U19" s="9">
        <v>13.7</v>
      </c>
      <c r="V19" s="9">
        <v>12.2</v>
      </c>
      <c r="W19" s="9">
        <v>15.2</v>
      </c>
      <c r="X19" s="8">
        <v>105066</v>
      </c>
      <c r="Y19" s="11">
        <v>13624</v>
      </c>
      <c r="Z19" s="9">
        <v>5.8</v>
      </c>
      <c r="AA19" s="10" t="s">
        <v>87</v>
      </c>
      <c r="AB19" s="9">
        <v>14</v>
      </c>
      <c r="AC19" s="9">
        <v>12.4</v>
      </c>
      <c r="AD19" s="9">
        <v>15.6</v>
      </c>
      <c r="AE19" s="8">
        <v>97572</v>
      </c>
      <c r="AF19" s="11">
        <v>8605</v>
      </c>
      <c r="AG19" s="9">
        <v>6.4</v>
      </c>
      <c r="AH19" s="10" t="s">
        <v>87</v>
      </c>
      <c r="AI19" s="9">
        <v>10.199999999999999</v>
      </c>
      <c r="AJ19" s="9">
        <v>8.9</v>
      </c>
      <c r="AK19" s="9">
        <v>11.4</v>
      </c>
      <c r="AL19" s="8">
        <v>84666</v>
      </c>
      <c r="AM19" s="11">
        <v>3998</v>
      </c>
      <c r="AN19" s="9">
        <v>7.3</v>
      </c>
      <c r="AO19" s="10" t="s">
        <v>87</v>
      </c>
      <c r="AP19" s="9">
        <v>6.2</v>
      </c>
      <c r="AQ19" s="9">
        <v>5.4</v>
      </c>
      <c r="AR19" s="9">
        <v>7.1</v>
      </c>
      <c r="AS19" s="8">
        <v>63998</v>
      </c>
      <c r="AT19" s="11">
        <v>1184</v>
      </c>
      <c r="AU19" s="9">
        <v>12.2</v>
      </c>
      <c r="AV19" s="10" t="s">
        <v>87</v>
      </c>
      <c r="AW19" s="9">
        <v>2.9</v>
      </c>
      <c r="AX19" s="9">
        <v>2.2000000000000002</v>
      </c>
      <c r="AY19" s="9">
        <v>3.5</v>
      </c>
      <c r="AZ19" s="8">
        <v>41418</v>
      </c>
      <c r="BA19" s="11">
        <v>87579</v>
      </c>
      <c r="BB19" s="9">
        <v>3.8</v>
      </c>
      <c r="BC19" s="10" t="s">
        <v>87</v>
      </c>
      <c r="BD19" s="9">
        <v>14.9</v>
      </c>
      <c r="BE19" s="9">
        <v>13.8</v>
      </c>
      <c r="BF19" s="9">
        <v>16</v>
      </c>
      <c r="BG19" s="8">
        <v>589112</v>
      </c>
    </row>
    <row r="20" spans="1:59" s="6" customFormat="1" ht="15" customHeight="1" x14ac:dyDescent="0.25">
      <c r="A20" s="13">
        <v>203</v>
      </c>
      <c r="B20" s="13" t="s">
        <v>19</v>
      </c>
      <c r="C20" s="9">
        <v>100</v>
      </c>
      <c r="D20" s="11">
        <v>23860</v>
      </c>
      <c r="E20" s="9">
        <v>5.0999999999999996</v>
      </c>
      <c r="F20" s="10" t="s">
        <v>87</v>
      </c>
      <c r="G20" s="9">
        <v>27.2</v>
      </c>
      <c r="H20" s="9">
        <v>24.5</v>
      </c>
      <c r="I20" s="9">
        <v>29.9</v>
      </c>
      <c r="J20" s="8">
        <v>87763</v>
      </c>
      <c r="K20" s="11">
        <v>25769</v>
      </c>
      <c r="L20" s="9">
        <v>4.9000000000000004</v>
      </c>
      <c r="M20" s="10" t="s">
        <v>87</v>
      </c>
      <c r="N20" s="9">
        <v>21.7</v>
      </c>
      <c r="O20" s="9">
        <v>19.600000000000001</v>
      </c>
      <c r="P20" s="9">
        <v>23.8</v>
      </c>
      <c r="Q20" s="8">
        <v>118800</v>
      </c>
      <c r="R20" s="11">
        <v>17222</v>
      </c>
      <c r="S20" s="9">
        <v>5.4</v>
      </c>
      <c r="T20" s="10" t="s">
        <v>87</v>
      </c>
      <c r="U20" s="9">
        <v>15</v>
      </c>
      <c r="V20" s="9">
        <v>13.4</v>
      </c>
      <c r="W20" s="9">
        <v>16.600000000000001</v>
      </c>
      <c r="X20" s="8">
        <v>114610</v>
      </c>
      <c r="Y20" s="11">
        <v>15298</v>
      </c>
      <c r="Z20" s="9">
        <v>5.8</v>
      </c>
      <c r="AA20" s="10" t="s">
        <v>87</v>
      </c>
      <c r="AB20" s="9">
        <v>15</v>
      </c>
      <c r="AC20" s="9">
        <v>13.3</v>
      </c>
      <c r="AD20" s="9">
        <v>16.7</v>
      </c>
      <c r="AE20" s="8">
        <v>101703</v>
      </c>
      <c r="AF20" s="11">
        <v>9707</v>
      </c>
      <c r="AG20" s="9">
        <v>6.3</v>
      </c>
      <c r="AH20" s="10" t="s">
        <v>87</v>
      </c>
      <c r="AI20" s="9">
        <v>11.2</v>
      </c>
      <c r="AJ20" s="9">
        <v>9.8000000000000007</v>
      </c>
      <c r="AK20" s="9">
        <v>12.6</v>
      </c>
      <c r="AL20" s="8">
        <v>86391</v>
      </c>
      <c r="AM20" s="11">
        <v>4388</v>
      </c>
      <c r="AN20" s="9">
        <v>7.3</v>
      </c>
      <c r="AO20" s="10" t="s">
        <v>87</v>
      </c>
      <c r="AP20" s="9">
        <v>6.9</v>
      </c>
      <c r="AQ20" s="9">
        <v>5.9</v>
      </c>
      <c r="AR20" s="9">
        <v>7.9</v>
      </c>
      <c r="AS20" s="8">
        <v>63501</v>
      </c>
      <c r="AT20" s="11">
        <v>1188</v>
      </c>
      <c r="AU20" s="9">
        <v>12.3</v>
      </c>
      <c r="AV20" s="10" t="s">
        <v>87</v>
      </c>
      <c r="AW20" s="9">
        <v>3</v>
      </c>
      <c r="AX20" s="9">
        <v>2.2999999999999998</v>
      </c>
      <c r="AY20" s="9">
        <v>3.7</v>
      </c>
      <c r="AZ20" s="8">
        <v>39996</v>
      </c>
      <c r="BA20" s="11">
        <v>97432</v>
      </c>
      <c r="BB20" s="9">
        <v>3.7</v>
      </c>
      <c r="BC20" s="10" t="s">
        <v>87</v>
      </c>
      <c r="BD20" s="9">
        <v>15.9</v>
      </c>
      <c r="BE20" s="9">
        <v>14.7</v>
      </c>
      <c r="BF20" s="9">
        <v>17.100000000000001</v>
      </c>
      <c r="BG20" s="8">
        <v>612763</v>
      </c>
    </row>
    <row r="21" spans="1:59" s="6" customFormat="1" ht="15" customHeight="1" x14ac:dyDescent="0.25">
      <c r="A21" s="13">
        <v>204</v>
      </c>
      <c r="B21" s="13" t="s">
        <v>18</v>
      </c>
      <c r="C21" s="9">
        <v>100</v>
      </c>
      <c r="D21" s="11">
        <v>4275</v>
      </c>
      <c r="E21" s="9">
        <v>6.3</v>
      </c>
      <c r="F21" s="10" t="s">
        <v>87</v>
      </c>
      <c r="G21" s="9">
        <v>31.7</v>
      </c>
      <c r="H21" s="9">
        <v>27.7</v>
      </c>
      <c r="I21" s="9">
        <v>35.6</v>
      </c>
      <c r="J21" s="8">
        <v>13504</v>
      </c>
      <c r="K21" s="11">
        <v>3892</v>
      </c>
      <c r="L21" s="9">
        <v>6.7</v>
      </c>
      <c r="M21" s="10" t="s">
        <v>87</v>
      </c>
      <c r="N21" s="9">
        <v>25</v>
      </c>
      <c r="O21" s="9">
        <v>21.7</v>
      </c>
      <c r="P21" s="9">
        <v>28.3</v>
      </c>
      <c r="Q21" s="8">
        <v>15553</v>
      </c>
      <c r="R21" s="11">
        <v>3082</v>
      </c>
      <c r="S21" s="9">
        <v>7.1</v>
      </c>
      <c r="T21" s="10" t="s">
        <v>87</v>
      </c>
      <c r="U21" s="9">
        <v>19.399999999999999</v>
      </c>
      <c r="V21" s="9">
        <v>16.7</v>
      </c>
      <c r="W21" s="9">
        <v>22.1</v>
      </c>
      <c r="X21" s="8">
        <v>15906</v>
      </c>
      <c r="Y21" s="11">
        <v>3190</v>
      </c>
      <c r="Z21" s="9">
        <v>7.3</v>
      </c>
      <c r="AA21" s="10" t="s">
        <v>87</v>
      </c>
      <c r="AB21" s="9">
        <v>18.600000000000001</v>
      </c>
      <c r="AC21" s="9">
        <v>15.9</v>
      </c>
      <c r="AD21" s="9">
        <v>21.2</v>
      </c>
      <c r="AE21" s="8">
        <v>17178</v>
      </c>
      <c r="AF21" s="11">
        <v>2891</v>
      </c>
      <c r="AG21" s="9">
        <v>7.7</v>
      </c>
      <c r="AH21" s="10" t="s">
        <v>87</v>
      </c>
      <c r="AI21" s="9">
        <v>13.7</v>
      </c>
      <c r="AJ21" s="9">
        <v>11.7</v>
      </c>
      <c r="AK21" s="9">
        <v>15.8</v>
      </c>
      <c r="AL21" s="8">
        <v>21039</v>
      </c>
      <c r="AM21" s="11">
        <v>1761</v>
      </c>
      <c r="AN21" s="9">
        <v>8.6999999999999993</v>
      </c>
      <c r="AO21" s="10" t="s">
        <v>87</v>
      </c>
      <c r="AP21" s="9">
        <v>8.3000000000000007</v>
      </c>
      <c r="AQ21" s="9">
        <v>6.9</v>
      </c>
      <c r="AR21" s="9">
        <v>9.8000000000000007</v>
      </c>
      <c r="AS21" s="8">
        <v>21123</v>
      </c>
      <c r="AT21" s="11">
        <v>411</v>
      </c>
      <c r="AU21" s="9">
        <v>13.8</v>
      </c>
      <c r="AV21" s="10" t="s">
        <v>87</v>
      </c>
      <c r="AW21" s="9">
        <v>3.4</v>
      </c>
      <c r="AX21" s="9">
        <v>2.5</v>
      </c>
      <c r="AY21" s="9">
        <v>4.3</v>
      </c>
      <c r="AZ21" s="8">
        <v>12105</v>
      </c>
      <c r="BA21" s="11">
        <v>19503</v>
      </c>
      <c r="BB21" s="9">
        <v>5.7</v>
      </c>
      <c r="BC21" s="10" t="s">
        <v>87</v>
      </c>
      <c r="BD21" s="9">
        <v>16.8</v>
      </c>
      <c r="BE21" s="9">
        <v>14.9</v>
      </c>
      <c r="BF21" s="9">
        <v>18.600000000000001</v>
      </c>
      <c r="BG21" s="8">
        <v>116408</v>
      </c>
    </row>
    <row r="22" spans="1:59" s="6" customFormat="1" ht="15" customHeight="1" x14ac:dyDescent="0.25">
      <c r="A22" s="13">
        <v>205</v>
      </c>
      <c r="B22" s="13" t="s">
        <v>17</v>
      </c>
      <c r="C22" s="9">
        <v>100</v>
      </c>
      <c r="D22" s="11">
        <v>10093</v>
      </c>
      <c r="E22" s="9">
        <v>5.0999999999999996</v>
      </c>
      <c r="F22" s="10" t="s">
        <v>87</v>
      </c>
      <c r="G22" s="9">
        <v>32.200000000000003</v>
      </c>
      <c r="H22" s="9">
        <v>29</v>
      </c>
      <c r="I22" s="9">
        <v>35.4</v>
      </c>
      <c r="J22" s="8">
        <v>31333</v>
      </c>
      <c r="K22" s="11">
        <v>9015</v>
      </c>
      <c r="L22" s="9">
        <v>5.2</v>
      </c>
      <c r="M22" s="10" t="s">
        <v>87</v>
      </c>
      <c r="N22" s="9">
        <v>24.9</v>
      </c>
      <c r="O22" s="9">
        <v>22.3</v>
      </c>
      <c r="P22" s="9">
        <v>27.4</v>
      </c>
      <c r="Q22" s="8">
        <v>36227</v>
      </c>
      <c r="R22" s="11">
        <v>6786</v>
      </c>
      <c r="S22" s="9">
        <v>5.6</v>
      </c>
      <c r="T22" s="10" t="s">
        <v>87</v>
      </c>
      <c r="U22" s="9">
        <v>19</v>
      </c>
      <c r="V22" s="9">
        <v>17</v>
      </c>
      <c r="W22" s="9">
        <v>21.1</v>
      </c>
      <c r="X22" s="8">
        <v>35625</v>
      </c>
      <c r="Y22" s="11">
        <v>7161</v>
      </c>
      <c r="Z22" s="9">
        <v>5.8</v>
      </c>
      <c r="AA22" s="10" t="s">
        <v>87</v>
      </c>
      <c r="AB22" s="9">
        <v>18.600000000000001</v>
      </c>
      <c r="AC22" s="9">
        <v>16.5</v>
      </c>
      <c r="AD22" s="9">
        <v>20.7</v>
      </c>
      <c r="AE22" s="8">
        <v>38505</v>
      </c>
      <c r="AF22" s="11">
        <v>5781</v>
      </c>
      <c r="AG22" s="9">
        <v>6.3</v>
      </c>
      <c r="AH22" s="10" t="s">
        <v>87</v>
      </c>
      <c r="AI22" s="9">
        <v>13.7</v>
      </c>
      <c r="AJ22" s="9">
        <v>12</v>
      </c>
      <c r="AK22" s="9">
        <v>15.4</v>
      </c>
      <c r="AL22" s="8">
        <v>42082</v>
      </c>
      <c r="AM22" s="11">
        <v>3263</v>
      </c>
      <c r="AN22" s="9">
        <v>7.2</v>
      </c>
      <c r="AO22" s="10" t="s">
        <v>87</v>
      </c>
      <c r="AP22" s="9">
        <v>8.5</v>
      </c>
      <c r="AQ22" s="9">
        <v>7.3</v>
      </c>
      <c r="AR22" s="9">
        <v>9.6999999999999993</v>
      </c>
      <c r="AS22" s="8">
        <v>38212</v>
      </c>
      <c r="AT22" s="11">
        <v>801</v>
      </c>
      <c r="AU22" s="9">
        <v>12.4</v>
      </c>
      <c r="AV22" s="10" t="s">
        <v>87</v>
      </c>
      <c r="AW22" s="9">
        <v>3.6</v>
      </c>
      <c r="AX22" s="9">
        <v>2.7</v>
      </c>
      <c r="AY22" s="9">
        <v>4.4000000000000004</v>
      </c>
      <c r="AZ22" s="8">
        <v>22539</v>
      </c>
      <c r="BA22" s="11">
        <v>42901</v>
      </c>
      <c r="BB22" s="9">
        <v>4</v>
      </c>
      <c r="BC22" s="10" t="s">
        <v>87</v>
      </c>
      <c r="BD22" s="9">
        <v>17.5</v>
      </c>
      <c r="BE22" s="9">
        <v>16.2</v>
      </c>
      <c r="BF22" s="9">
        <v>18.899999999999999</v>
      </c>
      <c r="BG22" s="8">
        <v>244522</v>
      </c>
    </row>
    <row r="23" spans="1:59" s="6" customFormat="1" ht="15" customHeight="1" x14ac:dyDescent="0.25">
      <c r="A23" s="13">
        <v>206</v>
      </c>
      <c r="B23" s="13" t="s">
        <v>16</v>
      </c>
      <c r="C23" s="9">
        <v>100</v>
      </c>
      <c r="D23" s="11">
        <v>11329</v>
      </c>
      <c r="E23" s="9">
        <v>5.0999999999999996</v>
      </c>
      <c r="F23" s="10" t="s">
        <v>87</v>
      </c>
      <c r="G23" s="9">
        <v>32.4</v>
      </c>
      <c r="H23" s="9">
        <v>29.2</v>
      </c>
      <c r="I23" s="9">
        <v>35.700000000000003</v>
      </c>
      <c r="J23" s="8">
        <v>34916</v>
      </c>
      <c r="K23" s="11">
        <v>10852</v>
      </c>
      <c r="L23" s="9">
        <v>5.2</v>
      </c>
      <c r="M23" s="10" t="s">
        <v>87</v>
      </c>
      <c r="N23" s="9">
        <v>25.3</v>
      </c>
      <c r="O23" s="9">
        <v>22.7</v>
      </c>
      <c r="P23" s="9">
        <v>27.8</v>
      </c>
      <c r="Q23" s="8">
        <v>42969</v>
      </c>
      <c r="R23" s="11">
        <v>7781</v>
      </c>
      <c r="S23" s="9">
        <v>5.7</v>
      </c>
      <c r="T23" s="10" t="s">
        <v>87</v>
      </c>
      <c r="U23" s="9">
        <v>19.2</v>
      </c>
      <c r="V23" s="9">
        <v>17</v>
      </c>
      <c r="W23" s="9">
        <v>21.3</v>
      </c>
      <c r="X23" s="8">
        <v>40601</v>
      </c>
      <c r="Y23" s="11">
        <v>7620</v>
      </c>
      <c r="Z23" s="9">
        <v>6</v>
      </c>
      <c r="AA23" s="10" t="s">
        <v>87</v>
      </c>
      <c r="AB23" s="9">
        <v>18.3</v>
      </c>
      <c r="AC23" s="9">
        <v>16.100000000000001</v>
      </c>
      <c r="AD23" s="9">
        <v>20.399999999999999</v>
      </c>
      <c r="AE23" s="8">
        <v>41706</v>
      </c>
      <c r="AF23" s="11">
        <v>5729</v>
      </c>
      <c r="AG23" s="9">
        <v>6.4</v>
      </c>
      <c r="AH23" s="10" t="s">
        <v>87</v>
      </c>
      <c r="AI23" s="9">
        <v>13.4</v>
      </c>
      <c r="AJ23" s="9">
        <v>11.8</v>
      </c>
      <c r="AK23" s="9">
        <v>15.1</v>
      </c>
      <c r="AL23" s="8">
        <v>42643</v>
      </c>
      <c r="AM23" s="11">
        <v>3225</v>
      </c>
      <c r="AN23" s="9">
        <v>7.3</v>
      </c>
      <c r="AO23" s="10" t="s">
        <v>87</v>
      </c>
      <c r="AP23" s="9">
        <v>8.3000000000000007</v>
      </c>
      <c r="AQ23" s="9">
        <v>7.1</v>
      </c>
      <c r="AR23" s="9">
        <v>9.4</v>
      </c>
      <c r="AS23" s="8">
        <v>39081</v>
      </c>
      <c r="AT23" s="11">
        <v>770</v>
      </c>
      <c r="AU23" s="9">
        <v>12.4</v>
      </c>
      <c r="AV23" s="10" t="s">
        <v>87</v>
      </c>
      <c r="AW23" s="9">
        <v>3.4</v>
      </c>
      <c r="AX23" s="9">
        <v>2.6</v>
      </c>
      <c r="AY23" s="9">
        <v>4.3</v>
      </c>
      <c r="AZ23" s="8">
        <v>22384</v>
      </c>
      <c r="BA23" s="11">
        <v>47306</v>
      </c>
      <c r="BB23" s="9">
        <v>4.0999999999999996</v>
      </c>
      <c r="BC23" s="10" t="s">
        <v>87</v>
      </c>
      <c r="BD23" s="9">
        <v>17.899999999999999</v>
      </c>
      <c r="BE23" s="9">
        <v>16.5</v>
      </c>
      <c r="BF23" s="9">
        <v>19.3</v>
      </c>
      <c r="BG23" s="8">
        <v>264299</v>
      </c>
    </row>
    <row r="24" spans="1:59" s="6" customFormat="1" ht="15" customHeight="1" x14ac:dyDescent="0.25">
      <c r="A24" s="13">
        <v>301</v>
      </c>
      <c r="B24" s="13" t="s">
        <v>15</v>
      </c>
      <c r="C24" s="9">
        <v>99.8</v>
      </c>
      <c r="D24" s="11">
        <v>23102</v>
      </c>
      <c r="E24" s="9">
        <v>4.4000000000000004</v>
      </c>
      <c r="F24" s="10" t="s">
        <v>87</v>
      </c>
      <c r="G24" s="9">
        <v>35.799999999999997</v>
      </c>
      <c r="H24" s="9">
        <v>32.700000000000003</v>
      </c>
      <c r="I24" s="9">
        <v>39</v>
      </c>
      <c r="J24" s="8">
        <v>64447</v>
      </c>
      <c r="K24" s="11">
        <v>22550</v>
      </c>
      <c r="L24" s="9">
        <v>4.5</v>
      </c>
      <c r="M24" s="10" t="s">
        <v>87</v>
      </c>
      <c r="N24" s="9">
        <v>28.1</v>
      </c>
      <c r="O24" s="9">
        <v>25.6</v>
      </c>
      <c r="P24" s="9">
        <v>30.6</v>
      </c>
      <c r="Q24" s="8">
        <v>80350</v>
      </c>
      <c r="R24" s="11">
        <v>14779</v>
      </c>
      <c r="S24" s="9">
        <v>5.2</v>
      </c>
      <c r="T24" s="10" t="s">
        <v>87</v>
      </c>
      <c r="U24" s="9">
        <v>19.8</v>
      </c>
      <c r="V24" s="9">
        <v>17.8</v>
      </c>
      <c r="W24" s="9">
        <v>21.8</v>
      </c>
      <c r="X24" s="8">
        <v>74719</v>
      </c>
      <c r="Y24" s="11">
        <v>13211</v>
      </c>
      <c r="Z24" s="9">
        <v>5.6</v>
      </c>
      <c r="AA24" s="10" t="s">
        <v>87</v>
      </c>
      <c r="AB24" s="9">
        <v>19.100000000000001</v>
      </c>
      <c r="AC24" s="9">
        <v>17</v>
      </c>
      <c r="AD24" s="9">
        <v>21.2</v>
      </c>
      <c r="AE24" s="8">
        <v>69286</v>
      </c>
      <c r="AF24" s="11">
        <v>8045</v>
      </c>
      <c r="AG24" s="9">
        <v>6.2</v>
      </c>
      <c r="AH24" s="10" t="s">
        <v>87</v>
      </c>
      <c r="AI24" s="9">
        <v>14.5</v>
      </c>
      <c r="AJ24" s="9">
        <v>12.7</v>
      </c>
      <c r="AK24" s="9">
        <v>16.2</v>
      </c>
      <c r="AL24" s="8">
        <v>55647</v>
      </c>
      <c r="AM24" s="11">
        <v>3851</v>
      </c>
      <c r="AN24" s="9">
        <v>7.2</v>
      </c>
      <c r="AO24" s="10" t="s">
        <v>87</v>
      </c>
      <c r="AP24" s="9">
        <v>9</v>
      </c>
      <c r="AQ24" s="9">
        <v>7.7</v>
      </c>
      <c r="AR24" s="9">
        <v>10.3</v>
      </c>
      <c r="AS24" s="8">
        <v>42733</v>
      </c>
      <c r="AT24" s="11">
        <v>996</v>
      </c>
      <c r="AU24" s="9">
        <v>12.3</v>
      </c>
      <c r="AV24" s="10" t="s">
        <v>87</v>
      </c>
      <c r="AW24" s="9">
        <v>3.8</v>
      </c>
      <c r="AX24" s="9">
        <v>2.9</v>
      </c>
      <c r="AY24" s="9">
        <v>4.8</v>
      </c>
      <c r="AZ24" s="8">
        <v>25995</v>
      </c>
      <c r="BA24" s="11">
        <v>86534</v>
      </c>
      <c r="BB24" s="9">
        <v>3.5</v>
      </c>
      <c r="BC24" s="10" t="s">
        <v>87</v>
      </c>
      <c r="BD24" s="9">
        <v>20.9</v>
      </c>
      <c r="BE24" s="9">
        <v>19.5</v>
      </c>
      <c r="BF24" s="9">
        <v>22.4</v>
      </c>
      <c r="BG24" s="8">
        <v>413178</v>
      </c>
    </row>
    <row r="25" spans="1:59" s="6" customFormat="1" ht="15" customHeight="1" x14ac:dyDescent="0.25">
      <c r="A25" s="13">
        <v>302</v>
      </c>
      <c r="B25" s="13" t="s">
        <v>14</v>
      </c>
      <c r="C25" s="9">
        <v>100</v>
      </c>
      <c r="D25" s="11">
        <v>24080</v>
      </c>
      <c r="E25" s="9">
        <v>4.5</v>
      </c>
      <c r="F25" s="10" t="s">
        <v>87</v>
      </c>
      <c r="G25" s="9">
        <v>32.4</v>
      </c>
      <c r="H25" s="9">
        <v>29.6</v>
      </c>
      <c r="I25" s="9">
        <v>35.299999999999997</v>
      </c>
      <c r="J25" s="8">
        <v>74211</v>
      </c>
      <c r="K25" s="11">
        <v>22465</v>
      </c>
      <c r="L25" s="9">
        <v>4.5</v>
      </c>
      <c r="M25" s="10" t="s">
        <v>87</v>
      </c>
      <c r="N25" s="9">
        <v>24.6</v>
      </c>
      <c r="O25" s="9">
        <v>22.4</v>
      </c>
      <c r="P25" s="9">
        <v>26.7</v>
      </c>
      <c r="Q25" s="8">
        <v>91442</v>
      </c>
      <c r="R25" s="11">
        <v>15244</v>
      </c>
      <c r="S25" s="9">
        <v>5.0999999999999996</v>
      </c>
      <c r="T25" s="10" t="s">
        <v>87</v>
      </c>
      <c r="U25" s="9">
        <v>17.5</v>
      </c>
      <c r="V25" s="9">
        <v>15.7</v>
      </c>
      <c r="W25" s="9">
        <v>19.2</v>
      </c>
      <c r="X25" s="8">
        <v>87280</v>
      </c>
      <c r="Y25" s="11">
        <v>13232</v>
      </c>
      <c r="Z25" s="9">
        <v>5.5</v>
      </c>
      <c r="AA25" s="10" t="s">
        <v>87</v>
      </c>
      <c r="AB25" s="9">
        <v>17.3</v>
      </c>
      <c r="AC25" s="9">
        <v>15.4</v>
      </c>
      <c r="AD25" s="9">
        <v>19.100000000000001</v>
      </c>
      <c r="AE25" s="8">
        <v>76621</v>
      </c>
      <c r="AF25" s="11">
        <v>8266</v>
      </c>
      <c r="AG25" s="9">
        <v>6.1</v>
      </c>
      <c r="AH25" s="10" t="s">
        <v>87</v>
      </c>
      <c r="AI25" s="9">
        <v>13</v>
      </c>
      <c r="AJ25" s="9">
        <v>11.4</v>
      </c>
      <c r="AK25" s="9">
        <v>14.5</v>
      </c>
      <c r="AL25" s="8">
        <v>63804</v>
      </c>
      <c r="AM25" s="11">
        <v>3776</v>
      </c>
      <c r="AN25" s="9">
        <v>7</v>
      </c>
      <c r="AO25" s="10" t="s">
        <v>87</v>
      </c>
      <c r="AP25" s="9">
        <v>8.1</v>
      </c>
      <c r="AQ25" s="9">
        <v>7</v>
      </c>
      <c r="AR25" s="9">
        <v>9.1999999999999993</v>
      </c>
      <c r="AS25" s="8">
        <v>46535</v>
      </c>
      <c r="AT25" s="11">
        <v>931</v>
      </c>
      <c r="AU25" s="9">
        <v>12.2</v>
      </c>
      <c r="AV25" s="10" t="s">
        <v>87</v>
      </c>
      <c r="AW25" s="9">
        <v>3.6</v>
      </c>
      <c r="AX25" s="9">
        <v>2.7</v>
      </c>
      <c r="AY25" s="9">
        <v>4.4000000000000004</v>
      </c>
      <c r="AZ25" s="8">
        <v>26027</v>
      </c>
      <c r="BA25" s="11">
        <v>87994</v>
      </c>
      <c r="BB25" s="9">
        <v>3.4</v>
      </c>
      <c r="BC25" s="10" t="s">
        <v>87</v>
      </c>
      <c r="BD25" s="9">
        <v>18.899999999999999</v>
      </c>
      <c r="BE25" s="9">
        <v>17.600000000000001</v>
      </c>
      <c r="BF25" s="9">
        <v>20.100000000000001</v>
      </c>
      <c r="BG25" s="8">
        <v>465920</v>
      </c>
    </row>
    <row r="26" spans="1:59" s="6" customFormat="1" ht="15" customHeight="1" x14ac:dyDescent="0.25">
      <c r="A26" s="13">
        <v>303</v>
      </c>
      <c r="B26" s="13" t="s">
        <v>13</v>
      </c>
      <c r="C26" s="9">
        <v>100</v>
      </c>
      <c r="D26" s="11">
        <v>11824</v>
      </c>
      <c r="E26" s="9">
        <v>5.0999999999999996</v>
      </c>
      <c r="F26" s="10" t="s">
        <v>87</v>
      </c>
      <c r="G26" s="9">
        <v>33</v>
      </c>
      <c r="H26" s="9">
        <v>29.7</v>
      </c>
      <c r="I26" s="9">
        <v>36.299999999999997</v>
      </c>
      <c r="J26" s="8">
        <v>35863</v>
      </c>
      <c r="K26" s="11">
        <v>11184</v>
      </c>
      <c r="L26" s="9">
        <v>5.3</v>
      </c>
      <c r="M26" s="10" t="s">
        <v>87</v>
      </c>
      <c r="N26" s="9">
        <v>25.4</v>
      </c>
      <c r="O26" s="9">
        <v>22.8</v>
      </c>
      <c r="P26" s="9">
        <v>28.1</v>
      </c>
      <c r="Q26" s="8">
        <v>43954</v>
      </c>
      <c r="R26" s="11">
        <v>8450</v>
      </c>
      <c r="S26" s="9">
        <v>5.8</v>
      </c>
      <c r="T26" s="10" t="s">
        <v>87</v>
      </c>
      <c r="U26" s="9">
        <v>19.399999999999999</v>
      </c>
      <c r="V26" s="9">
        <v>17.2</v>
      </c>
      <c r="W26" s="9">
        <v>21.6</v>
      </c>
      <c r="X26" s="8">
        <v>43613</v>
      </c>
      <c r="Y26" s="11">
        <v>7974</v>
      </c>
      <c r="Z26" s="9">
        <v>6.2</v>
      </c>
      <c r="AA26" s="10" t="s">
        <v>87</v>
      </c>
      <c r="AB26" s="9">
        <v>18.8</v>
      </c>
      <c r="AC26" s="9">
        <v>16.5</v>
      </c>
      <c r="AD26" s="9">
        <v>21</v>
      </c>
      <c r="AE26" s="8">
        <v>42495</v>
      </c>
      <c r="AF26" s="11">
        <v>5007</v>
      </c>
      <c r="AG26" s="9">
        <v>6.8</v>
      </c>
      <c r="AH26" s="10" t="s">
        <v>87</v>
      </c>
      <c r="AI26" s="9">
        <v>13.8</v>
      </c>
      <c r="AJ26" s="9">
        <v>11.9</v>
      </c>
      <c r="AK26" s="9">
        <v>15.6</v>
      </c>
      <c r="AL26" s="8">
        <v>36391</v>
      </c>
      <c r="AM26" s="11">
        <v>2509</v>
      </c>
      <c r="AN26" s="9">
        <v>7.7</v>
      </c>
      <c r="AO26" s="10" t="s">
        <v>87</v>
      </c>
      <c r="AP26" s="9">
        <v>8.5</v>
      </c>
      <c r="AQ26" s="9">
        <v>7.2</v>
      </c>
      <c r="AR26" s="9">
        <v>9.6999999999999993</v>
      </c>
      <c r="AS26" s="8">
        <v>29647</v>
      </c>
      <c r="AT26" s="11">
        <v>674</v>
      </c>
      <c r="AU26" s="9">
        <v>12.8</v>
      </c>
      <c r="AV26" s="10" t="s">
        <v>87</v>
      </c>
      <c r="AW26" s="9">
        <v>3.6</v>
      </c>
      <c r="AX26" s="9">
        <v>2.7</v>
      </c>
      <c r="AY26" s="9">
        <v>4.5</v>
      </c>
      <c r="AZ26" s="8">
        <v>18805</v>
      </c>
      <c r="BA26" s="11">
        <v>47622</v>
      </c>
      <c r="BB26" s="9">
        <v>4.3</v>
      </c>
      <c r="BC26" s="10" t="s">
        <v>87</v>
      </c>
      <c r="BD26" s="9">
        <v>19</v>
      </c>
      <c r="BE26" s="9">
        <v>17.399999999999999</v>
      </c>
      <c r="BF26" s="9">
        <v>20.6</v>
      </c>
      <c r="BG26" s="8">
        <v>250769</v>
      </c>
    </row>
    <row r="27" spans="1:59" s="6" customFormat="1" ht="15" customHeight="1" x14ac:dyDescent="0.25">
      <c r="A27" s="13">
        <v>304</v>
      </c>
      <c r="B27" s="13" t="s">
        <v>12</v>
      </c>
      <c r="C27" s="9">
        <v>99.8</v>
      </c>
      <c r="D27" s="11">
        <v>12002</v>
      </c>
      <c r="E27" s="9">
        <v>4.9000000000000004</v>
      </c>
      <c r="F27" s="10" t="s">
        <v>87</v>
      </c>
      <c r="G27" s="9">
        <v>35.700000000000003</v>
      </c>
      <c r="H27" s="9">
        <v>32.299999999999997</v>
      </c>
      <c r="I27" s="9">
        <v>39.200000000000003</v>
      </c>
      <c r="J27" s="8">
        <v>33598</v>
      </c>
      <c r="K27" s="11">
        <v>10493</v>
      </c>
      <c r="L27" s="9">
        <v>5.0999999999999996</v>
      </c>
      <c r="M27" s="10" t="s">
        <v>87</v>
      </c>
      <c r="N27" s="9">
        <v>26.8</v>
      </c>
      <c r="O27" s="9">
        <v>24.1</v>
      </c>
      <c r="P27" s="9">
        <v>29.5</v>
      </c>
      <c r="Q27" s="8">
        <v>39148</v>
      </c>
      <c r="R27" s="11">
        <v>7705</v>
      </c>
      <c r="S27" s="9">
        <v>5.7</v>
      </c>
      <c r="T27" s="10" t="s">
        <v>87</v>
      </c>
      <c r="U27" s="9">
        <v>20.399999999999999</v>
      </c>
      <c r="V27" s="9">
        <v>18.2</v>
      </c>
      <c r="W27" s="9">
        <v>22.7</v>
      </c>
      <c r="X27" s="8">
        <v>37711</v>
      </c>
      <c r="Y27" s="11">
        <v>7214</v>
      </c>
      <c r="Z27" s="9">
        <v>6</v>
      </c>
      <c r="AA27" s="10" t="s">
        <v>87</v>
      </c>
      <c r="AB27" s="9">
        <v>19.7</v>
      </c>
      <c r="AC27" s="9">
        <v>17.399999999999999</v>
      </c>
      <c r="AD27" s="9">
        <v>22</v>
      </c>
      <c r="AE27" s="8">
        <v>36578</v>
      </c>
      <c r="AF27" s="11">
        <v>5179</v>
      </c>
      <c r="AG27" s="9">
        <v>6.5</v>
      </c>
      <c r="AH27" s="10" t="s">
        <v>87</v>
      </c>
      <c r="AI27" s="9">
        <v>14.8</v>
      </c>
      <c r="AJ27" s="9">
        <v>12.9</v>
      </c>
      <c r="AK27" s="9">
        <v>16.600000000000001</v>
      </c>
      <c r="AL27" s="8">
        <v>35093</v>
      </c>
      <c r="AM27" s="11">
        <v>2622</v>
      </c>
      <c r="AN27" s="9">
        <v>7.4</v>
      </c>
      <c r="AO27" s="10" t="s">
        <v>87</v>
      </c>
      <c r="AP27" s="9">
        <v>9.1</v>
      </c>
      <c r="AQ27" s="9">
        <v>7.8</v>
      </c>
      <c r="AR27" s="9">
        <v>10.5</v>
      </c>
      <c r="AS27" s="8">
        <v>28673</v>
      </c>
      <c r="AT27" s="11">
        <v>644</v>
      </c>
      <c r="AU27" s="9">
        <v>12.7</v>
      </c>
      <c r="AV27" s="10" t="s">
        <v>87</v>
      </c>
      <c r="AW27" s="9">
        <v>3.8</v>
      </c>
      <c r="AX27" s="9">
        <v>2.9</v>
      </c>
      <c r="AY27" s="9">
        <v>4.8</v>
      </c>
      <c r="AZ27" s="8">
        <v>16768</v>
      </c>
      <c r="BA27" s="11">
        <v>45858</v>
      </c>
      <c r="BB27" s="9">
        <v>4.0999999999999996</v>
      </c>
      <c r="BC27" s="10" t="s">
        <v>87</v>
      </c>
      <c r="BD27" s="9">
        <v>20.2</v>
      </c>
      <c r="BE27" s="9">
        <v>18.600000000000001</v>
      </c>
      <c r="BF27" s="9">
        <v>21.8</v>
      </c>
      <c r="BG27" s="8">
        <v>227568</v>
      </c>
    </row>
    <row r="28" spans="1:59" s="6" customFormat="1" ht="15" customHeight="1" x14ac:dyDescent="0.25">
      <c r="A28" s="13">
        <v>305</v>
      </c>
      <c r="B28" s="13" t="s">
        <v>11</v>
      </c>
      <c r="C28" s="9">
        <v>56.3</v>
      </c>
      <c r="D28" s="11">
        <v>1250</v>
      </c>
      <c r="E28" s="9">
        <v>8.1</v>
      </c>
      <c r="F28" s="10" t="s">
        <v>87</v>
      </c>
      <c r="G28" s="9">
        <v>36.4</v>
      </c>
      <c r="H28" s="9">
        <v>30.7</v>
      </c>
      <c r="I28" s="9">
        <v>42.2</v>
      </c>
      <c r="J28" s="8">
        <v>3430</v>
      </c>
      <c r="K28" s="11">
        <v>1163</v>
      </c>
      <c r="L28" s="9">
        <v>9.5</v>
      </c>
      <c r="M28" s="10" t="s">
        <v>87</v>
      </c>
      <c r="N28" s="9">
        <v>26.8</v>
      </c>
      <c r="O28" s="9">
        <v>21.8</v>
      </c>
      <c r="P28" s="9">
        <v>31.8</v>
      </c>
      <c r="Q28" s="8">
        <v>4342</v>
      </c>
      <c r="R28" s="11">
        <v>749</v>
      </c>
      <c r="S28" s="9">
        <v>10.199999999999999</v>
      </c>
      <c r="T28" s="10" t="s">
        <v>87</v>
      </c>
      <c r="U28" s="9">
        <v>20.8</v>
      </c>
      <c r="V28" s="9">
        <v>16.600000000000001</v>
      </c>
      <c r="W28" s="9">
        <v>24.9</v>
      </c>
      <c r="X28" s="8">
        <v>3608</v>
      </c>
      <c r="Y28" s="11">
        <v>712</v>
      </c>
      <c r="Z28" s="9">
        <v>10</v>
      </c>
      <c r="AA28" s="10" t="s">
        <v>87</v>
      </c>
      <c r="AB28" s="9">
        <v>18.899999999999999</v>
      </c>
      <c r="AC28" s="9">
        <v>15.2</v>
      </c>
      <c r="AD28" s="9">
        <v>22.6</v>
      </c>
      <c r="AE28" s="8">
        <v>3759</v>
      </c>
      <c r="AF28" s="11">
        <v>572</v>
      </c>
      <c r="AG28" s="9">
        <v>10.4</v>
      </c>
      <c r="AH28" s="10" t="s">
        <v>87</v>
      </c>
      <c r="AI28" s="9">
        <v>14.2</v>
      </c>
      <c r="AJ28" s="9">
        <v>11.3</v>
      </c>
      <c r="AK28" s="9">
        <v>17.100000000000001</v>
      </c>
      <c r="AL28" s="8">
        <v>4025</v>
      </c>
      <c r="AM28" s="11">
        <v>233</v>
      </c>
      <c r="AN28" s="9">
        <v>11.8</v>
      </c>
      <c r="AO28" s="10" t="s">
        <v>87</v>
      </c>
      <c r="AP28" s="9">
        <v>8.6</v>
      </c>
      <c r="AQ28" s="9">
        <v>6.6</v>
      </c>
      <c r="AR28" s="9">
        <v>10.6</v>
      </c>
      <c r="AS28" s="8">
        <v>2705</v>
      </c>
      <c r="AT28" s="11">
        <v>48</v>
      </c>
      <c r="AU28" s="9">
        <v>20.100000000000001</v>
      </c>
      <c r="AV28" s="10" t="s">
        <v>87</v>
      </c>
      <c r="AW28" s="9">
        <v>3.6</v>
      </c>
      <c r="AX28" s="9">
        <v>2.2000000000000002</v>
      </c>
      <c r="AY28" s="9">
        <v>5</v>
      </c>
      <c r="AZ28" s="8">
        <v>1346</v>
      </c>
      <c r="BA28" s="11">
        <v>4728</v>
      </c>
      <c r="BB28" s="9">
        <v>8.1999999999999993</v>
      </c>
      <c r="BC28" s="10" t="s">
        <v>87</v>
      </c>
      <c r="BD28" s="9">
        <v>20.399999999999999</v>
      </c>
      <c r="BE28" s="9">
        <v>17.100000000000001</v>
      </c>
      <c r="BF28" s="9">
        <v>23.6</v>
      </c>
      <c r="BG28" s="8">
        <v>23214</v>
      </c>
    </row>
    <row r="29" spans="1:59" s="6" customFormat="1" ht="15" customHeight="1" x14ac:dyDescent="0.25">
      <c r="A29" s="13">
        <v>306</v>
      </c>
      <c r="B29" s="13" t="s">
        <v>10</v>
      </c>
      <c r="C29" s="9">
        <v>99.8</v>
      </c>
      <c r="D29" s="11">
        <v>14831</v>
      </c>
      <c r="E29" s="9">
        <v>4.9000000000000004</v>
      </c>
      <c r="F29" s="10" t="s">
        <v>87</v>
      </c>
      <c r="G29" s="9">
        <v>33.799999999999997</v>
      </c>
      <c r="H29" s="9">
        <v>30.6</v>
      </c>
      <c r="I29" s="9">
        <v>37.1</v>
      </c>
      <c r="J29" s="8">
        <v>43835</v>
      </c>
      <c r="K29" s="11">
        <v>12437</v>
      </c>
      <c r="L29" s="9">
        <v>4.9000000000000004</v>
      </c>
      <c r="M29" s="10" t="s">
        <v>87</v>
      </c>
      <c r="N29" s="9">
        <v>26.6</v>
      </c>
      <c r="O29" s="9">
        <v>24</v>
      </c>
      <c r="P29" s="9">
        <v>29.1</v>
      </c>
      <c r="Q29" s="8">
        <v>46810</v>
      </c>
      <c r="R29" s="11">
        <v>10646</v>
      </c>
      <c r="S29" s="9">
        <v>5.4</v>
      </c>
      <c r="T29" s="10" t="s">
        <v>87</v>
      </c>
      <c r="U29" s="9">
        <v>20.5</v>
      </c>
      <c r="V29" s="9">
        <v>18.399999999999999</v>
      </c>
      <c r="W29" s="9">
        <v>22.7</v>
      </c>
      <c r="X29" s="8">
        <v>51822</v>
      </c>
      <c r="Y29" s="11">
        <v>11223</v>
      </c>
      <c r="Z29" s="9">
        <v>5.8</v>
      </c>
      <c r="AA29" s="10" t="s">
        <v>87</v>
      </c>
      <c r="AB29" s="9">
        <v>19.600000000000001</v>
      </c>
      <c r="AC29" s="9">
        <v>17.3</v>
      </c>
      <c r="AD29" s="9">
        <v>21.8</v>
      </c>
      <c r="AE29" s="8">
        <v>57392</v>
      </c>
      <c r="AF29" s="11">
        <v>9126</v>
      </c>
      <c r="AG29" s="9">
        <v>6.2</v>
      </c>
      <c r="AH29" s="10" t="s">
        <v>87</v>
      </c>
      <c r="AI29" s="9">
        <v>14.9</v>
      </c>
      <c r="AJ29" s="9">
        <v>13.1</v>
      </c>
      <c r="AK29" s="9">
        <v>16.8</v>
      </c>
      <c r="AL29" s="8">
        <v>61095</v>
      </c>
      <c r="AM29" s="11">
        <v>5158</v>
      </c>
      <c r="AN29" s="9">
        <v>7.2</v>
      </c>
      <c r="AO29" s="10" t="s">
        <v>87</v>
      </c>
      <c r="AP29" s="9">
        <v>9.1999999999999993</v>
      </c>
      <c r="AQ29" s="9">
        <v>7.9</v>
      </c>
      <c r="AR29" s="9">
        <v>10.5</v>
      </c>
      <c r="AS29" s="8">
        <v>56125</v>
      </c>
      <c r="AT29" s="11">
        <v>1279</v>
      </c>
      <c r="AU29" s="9">
        <v>12.2</v>
      </c>
      <c r="AV29" s="10" t="s">
        <v>87</v>
      </c>
      <c r="AW29" s="9">
        <v>3.8</v>
      </c>
      <c r="AX29" s="9">
        <v>2.9</v>
      </c>
      <c r="AY29" s="9">
        <v>4.7</v>
      </c>
      <c r="AZ29" s="8">
        <v>33910</v>
      </c>
      <c r="BA29" s="11">
        <v>64700</v>
      </c>
      <c r="BB29" s="9">
        <v>3.9</v>
      </c>
      <c r="BC29" s="10" t="s">
        <v>87</v>
      </c>
      <c r="BD29" s="9">
        <v>18.399999999999999</v>
      </c>
      <c r="BE29" s="9">
        <v>17</v>
      </c>
      <c r="BF29" s="9">
        <v>19.8</v>
      </c>
      <c r="BG29" s="8">
        <v>350989</v>
      </c>
    </row>
    <row r="30" spans="1:59" s="6" customFormat="1" ht="15" customHeight="1" x14ac:dyDescent="0.25">
      <c r="A30" s="13">
        <v>307</v>
      </c>
      <c r="B30" s="13" t="s">
        <v>9</v>
      </c>
      <c r="C30" s="9">
        <v>95.9</v>
      </c>
      <c r="D30" s="11">
        <v>12995</v>
      </c>
      <c r="E30" s="9">
        <v>4.7</v>
      </c>
      <c r="F30" s="10" t="s">
        <v>87</v>
      </c>
      <c r="G30" s="9">
        <v>34.299999999999997</v>
      </c>
      <c r="H30" s="9">
        <v>31.2</v>
      </c>
      <c r="I30" s="9">
        <v>37.4</v>
      </c>
      <c r="J30" s="8">
        <v>37882</v>
      </c>
      <c r="K30" s="11">
        <v>11789</v>
      </c>
      <c r="L30" s="9">
        <v>4.7</v>
      </c>
      <c r="M30" s="10" t="s">
        <v>87</v>
      </c>
      <c r="N30" s="9">
        <v>26.6</v>
      </c>
      <c r="O30" s="9">
        <v>24.2</v>
      </c>
      <c r="P30" s="9">
        <v>29.1</v>
      </c>
      <c r="Q30" s="8">
        <v>44268</v>
      </c>
      <c r="R30" s="11">
        <v>8868</v>
      </c>
      <c r="S30" s="9">
        <v>5.2</v>
      </c>
      <c r="T30" s="10" t="s">
        <v>87</v>
      </c>
      <c r="U30" s="9">
        <v>20.399999999999999</v>
      </c>
      <c r="V30" s="9">
        <v>18.3</v>
      </c>
      <c r="W30" s="9">
        <v>22.5</v>
      </c>
      <c r="X30" s="8">
        <v>43476</v>
      </c>
      <c r="Y30" s="11">
        <v>8755</v>
      </c>
      <c r="Z30" s="9">
        <v>5.6</v>
      </c>
      <c r="AA30" s="10" t="s">
        <v>87</v>
      </c>
      <c r="AB30" s="9">
        <v>19.100000000000001</v>
      </c>
      <c r="AC30" s="9">
        <v>17</v>
      </c>
      <c r="AD30" s="9">
        <v>21.2</v>
      </c>
      <c r="AE30" s="8">
        <v>45746</v>
      </c>
      <c r="AF30" s="11">
        <v>6471</v>
      </c>
      <c r="AG30" s="9">
        <v>6.1</v>
      </c>
      <c r="AH30" s="10" t="s">
        <v>87</v>
      </c>
      <c r="AI30" s="9">
        <v>14.3</v>
      </c>
      <c r="AJ30" s="9">
        <v>12.6</v>
      </c>
      <c r="AK30" s="9">
        <v>16</v>
      </c>
      <c r="AL30" s="8">
        <v>45271</v>
      </c>
      <c r="AM30" s="11">
        <v>3070</v>
      </c>
      <c r="AN30" s="9">
        <v>7.1</v>
      </c>
      <c r="AO30" s="10" t="s">
        <v>87</v>
      </c>
      <c r="AP30" s="9">
        <v>8.9</v>
      </c>
      <c r="AQ30" s="9">
        <v>7.7</v>
      </c>
      <c r="AR30" s="9">
        <v>10.199999999999999</v>
      </c>
      <c r="AS30" s="8">
        <v>34356</v>
      </c>
      <c r="AT30" s="11">
        <v>652</v>
      </c>
      <c r="AU30" s="9">
        <v>12.4</v>
      </c>
      <c r="AV30" s="10" t="s">
        <v>87</v>
      </c>
      <c r="AW30" s="9">
        <v>3.7</v>
      </c>
      <c r="AX30" s="9">
        <v>2.8</v>
      </c>
      <c r="AY30" s="9">
        <v>4.5999999999999996</v>
      </c>
      <c r="AZ30" s="8">
        <v>17666</v>
      </c>
      <c r="BA30" s="11">
        <v>52600</v>
      </c>
      <c r="BB30" s="9">
        <v>3.6</v>
      </c>
      <c r="BC30" s="10" t="s">
        <v>87</v>
      </c>
      <c r="BD30" s="9">
        <v>19.600000000000001</v>
      </c>
      <c r="BE30" s="9">
        <v>18.2</v>
      </c>
      <c r="BF30" s="9">
        <v>20.9</v>
      </c>
      <c r="BG30" s="8">
        <v>268665</v>
      </c>
    </row>
    <row r="31" spans="1:59" s="6" customFormat="1" ht="15" customHeight="1" x14ac:dyDescent="0.25">
      <c r="A31" s="13">
        <v>401</v>
      </c>
      <c r="B31" s="13" t="s">
        <v>8</v>
      </c>
      <c r="C31" s="9">
        <v>100</v>
      </c>
      <c r="D31" s="11">
        <v>21699</v>
      </c>
      <c r="E31" s="9">
        <v>4.9000000000000004</v>
      </c>
      <c r="F31" s="10" t="s">
        <v>87</v>
      </c>
      <c r="G31" s="9">
        <v>29.7</v>
      </c>
      <c r="H31" s="9">
        <v>26.9</v>
      </c>
      <c r="I31" s="9">
        <v>32.6</v>
      </c>
      <c r="J31" s="8">
        <v>72952</v>
      </c>
      <c r="K31" s="11">
        <v>20911</v>
      </c>
      <c r="L31" s="9">
        <v>4.9000000000000004</v>
      </c>
      <c r="M31" s="10" t="s">
        <v>87</v>
      </c>
      <c r="N31" s="9">
        <v>22.4</v>
      </c>
      <c r="O31" s="9">
        <v>20.3</v>
      </c>
      <c r="P31" s="9">
        <v>24.6</v>
      </c>
      <c r="Q31" s="8">
        <v>93199</v>
      </c>
      <c r="R31" s="11">
        <v>14298</v>
      </c>
      <c r="S31" s="9">
        <v>5.3</v>
      </c>
      <c r="T31" s="10" t="s">
        <v>87</v>
      </c>
      <c r="U31" s="9">
        <v>16.7</v>
      </c>
      <c r="V31" s="9">
        <v>15</v>
      </c>
      <c r="W31" s="9">
        <v>18.399999999999999</v>
      </c>
      <c r="X31" s="8">
        <v>85582</v>
      </c>
      <c r="Y31" s="11">
        <v>13247</v>
      </c>
      <c r="Z31" s="9">
        <v>5.6</v>
      </c>
      <c r="AA31" s="10" t="s">
        <v>87</v>
      </c>
      <c r="AB31" s="9">
        <v>16.899999999999999</v>
      </c>
      <c r="AC31" s="9">
        <v>15.1</v>
      </c>
      <c r="AD31" s="9">
        <v>18.8</v>
      </c>
      <c r="AE31" s="8">
        <v>78192</v>
      </c>
      <c r="AF31" s="11">
        <v>9374</v>
      </c>
      <c r="AG31" s="9">
        <v>6.1</v>
      </c>
      <c r="AH31" s="10" t="s">
        <v>87</v>
      </c>
      <c r="AI31" s="9">
        <v>12.9</v>
      </c>
      <c r="AJ31" s="9">
        <v>11.4</v>
      </c>
      <c r="AK31" s="9">
        <v>14.4</v>
      </c>
      <c r="AL31" s="8">
        <v>72659</v>
      </c>
      <c r="AM31" s="11">
        <v>4625</v>
      </c>
      <c r="AN31" s="9">
        <v>7</v>
      </c>
      <c r="AO31" s="10" t="s">
        <v>87</v>
      </c>
      <c r="AP31" s="9">
        <v>8</v>
      </c>
      <c r="AQ31" s="9">
        <v>6.9</v>
      </c>
      <c r="AR31" s="9">
        <v>9.1</v>
      </c>
      <c r="AS31" s="8">
        <v>57462</v>
      </c>
      <c r="AT31" s="11">
        <v>1204</v>
      </c>
      <c r="AU31" s="9">
        <v>12.1</v>
      </c>
      <c r="AV31" s="10" t="s">
        <v>87</v>
      </c>
      <c r="AW31" s="9">
        <v>3.4</v>
      </c>
      <c r="AX31" s="9">
        <v>2.6</v>
      </c>
      <c r="AY31" s="9">
        <v>4.2</v>
      </c>
      <c r="AZ31" s="8">
        <v>35329</v>
      </c>
      <c r="BA31" s="11">
        <v>85359</v>
      </c>
      <c r="BB31" s="9">
        <v>3.6</v>
      </c>
      <c r="BC31" s="10" t="s">
        <v>87</v>
      </c>
      <c r="BD31" s="9">
        <v>17.2</v>
      </c>
      <c r="BE31" s="9">
        <v>16</v>
      </c>
      <c r="BF31" s="9">
        <v>18.5</v>
      </c>
      <c r="BG31" s="8">
        <v>495374</v>
      </c>
    </row>
    <row r="32" spans="1:59" s="6" customFormat="1" ht="15" customHeight="1" x14ac:dyDescent="0.25">
      <c r="A32" s="13">
        <v>402</v>
      </c>
      <c r="B32" s="13" t="s">
        <v>7</v>
      </c>
      <c r="C32" s="9">
        <v>96.6</v>
      </c>
      <c r="D32" s="11">
        <v>8304</v>
      </c>
      <c r="E32" s="9">
        <v>5.2</v>
      </c>
      <c r="F32" s="10" t="s">
        <v>87</v>
      </c>
      <c r="G32" s="9">
        <v>32.9</v>
      </c>
      <c r="H32" s="9">
        <v>29.5</v>
      </c>
      <c r="I32" s="9">
        <v>36.200000000000003</v>
      </c>
      <c r="J32" s="8">
        <v>25275</v>
      </c>
      <c r="K32" s="11">
        <v>7227</v>
      </c>
      <c r="L32" s="9">
        <v>5.4</v>
      </c>
      <c r="M32" s="10" t="s">
        <v>87</v>
      </c>
      <c r="N32" s="9">
        <v>26.4</v>
      </c>
      <c r="O32" s="9">
        <v>23.6</v>
      </c>
      <c r="P32" s="9">
        <v>29.2</v>
      </c>
      <c r="Q32" s="8">
        <v>27413</v>
      </c>
      <c r="R32" s="11">
        <v>5739</v>
      </c>
      <c r="S32" s="9">
        <v>5.7</v>
      </c>
      <c r="T32" s="10" t="s">
        <v>87</v>
      </c>
      <c r="U32" s="9">
        <v>20.399999999999999</v>
      </c>
      <c r="V32" s="9">
        <v>18.100000000000001</v>
      </c>
      <c r="W32" s="9">
        <v>22.7</v>
      </c>
      <c r="X32" s="8">
        <v>28136</v>
      </c>
      <c r="Y32" s="11">
        <v>6249</v>
      </c>
      <c r="Z32" s="9">
        <v>6</v>
      </c>
      <c r="AA32" s="10" t="s">
        <v>87</v>
      </c>
      <c r="AB32" s="9">
        <v>19.2</v>
      </c>
      <c r="AC32" s="9">
        <v>17</v>
      </c>
      <c r="AD32" s="9">
        <v>21.5</v>
      </c>
      <c r="AE32" s="8">
        <v>32507</v>
      </c>
      <c r="AF32" s="11">
        <v>5438</v>
      </c>
      <c r="AG32" s="9">
        <v>6.4</v>
      </c>
      <c r="AH32" s="10" t="s">
        <v>87</v>
      </c>
      <c r="AI32" s="9">
        <v>14.4</v>
      </c>
      <c r="AJ32" s="9">
        <v>12.6</v>
      </c>
      <c r="AK32" s="9">
        <v>16.2</v>
      </c>
      <c r="AL32" s="8">
        <v>37709</v>
      </c>
      <c r="AM32" s="11">
        <v>3016</v>
      </c>
      <c r="AN32" s="9">
        <v>7.3</v>
      </c>
      <c r="AO32" s="10" t="s">
        <v>87</v>
      </c>
      <c r="AP32" s="9">
        <v>8.8000000000000007</v>
      </c>
      <c r="AQ32" s="9">
        <v>7.5</v>
      </c>
      <c r="AR32" s="9">
        <v>10</v>
      </c>
      <c r="AS32" s="8">
        <v>34398</v>
      </c>
      <c r="AT32" s="11">
        <v>727</v>
      </c>
      <c r="AU32" s="9">
        <v>12.6</v>
      </c>
      <c r="AV32" s="10" t="s">
        <v>87</v>
      </c>
      <c r="AW32" s="9">
        <v>3.6</v>
      </c>
      <c r="AX32" s="9">
        <v>2.7</v>
      </c>
      <c r="AY32" s="9">
        <v>4.5</v>
      </c>
      <c r="AZ32" s="8">
        <v>20107</v>
      </c>
      <c r="BA32" s="11">
        <v>36700</v>
      </c>
      <c r="BB32" s="9">
        <v>4.2</v>
      </c>
      <c r="BC32" s="10" t="s">
        <v>87</v>
      </c>
      <c r="BD32" s="9">
        <v>17.899999999999999</v>
      </c>
      <c r="BE32" s="9">
        <v>16.399999999999999</v>
      </c>
      <c r="BF32" s="9">
        <v>19.3</v>
      </c>
      <c r="BG32" s="8">
        <v>205545</v>
      </c>
    </row>
    <row r="33" spans="1:59" s="6" customFormat="1" ht="15" customHeight="1" x14ac:dyDescent="0.25">
      <c r="A33" s="13">
        <v>501</v>
      </c>
      <c r="B33" s="13" t="s">
        <v>6</v>
      </c>
      <c r="C33" s="9">
        <v>100</v>
      </c>
      <c r="D33" s="11">
        <v>19042</v>
      </c>
      <c r="E33" s="9">
        <v>4.9000000000000004</v>
      </c>
      <c r="F33" s="10" t="s">
        <v>87</v>
      </c>
      <c r="G33" s="9">
        <v>30.5</v>
      </c>
      <c r="H33" s="9">
        <v>27.5</v>
      </c>
      <c r="I33" s="9">
        <v>33.4</v>
      </c>
      <c r="J33" s="8">
        <v>62487</v>
      </c>
      <c r="K33" s="11">
        <v>19098</v>
      </c>
      <c r="L33" s="9">
        <v>4.9000000000000004</v>
      </c>
      <c r="M33" s="10" t="s">
        <v>87</v>
      </c>
      <c r="N33" s="9">
        <v>23.5</v>
      </c>
      <c r="O33" s="9">
        <v>21.3</v>
      </c>
      <c r="P33" s="9">
        <v>25.7</v>
      </c>
      <c r="Q33" s="8">
        <v>81289</v>
      </c>
      <c r="R33" s="11">
        <v>14088</v>
      </c>
      <c r="S33" s="9">
        <v>5.3</v>
      </c>
      <c r="T33" s="10" t="s">
        <v>87</v>
      </c>
      <c r="U33" s="9">
        <v>16.899999999999999</v>
      </c>
      <c r="V33" s="9">
        <v>15.1</v>
      </c>
      <c r="W33" s="9">
        <v>18.600000000000001</v>
      </c>
      <c r="X33" s="8">
        <v>83602</v>
      </c>
      <c r="Y33" s="11">
        <v>12219</v>
      </c>
      <c r="Z33" s="9">
        <v>5.8</v>
      </c>
      <c r="AA33" s="10" t="s">
        <v>87</v>
      </c>
      <c r="AB33" s="9">
        <v>16.5</v>
      </c>
      <c r="AC33" s="9">
        <v>14.6</v>
      </c>
      <c r="AD33" s="9">
        <v>18.399999999999999</v>
      </c>
      <c r="AE33" s="8">
        <v>74032</v>
      </c>
      <c r="AF33" s="11">
        <v>7900</v>
      </c>
      <c r="AG33" s="9">
        <v>6.3</v>
      </c>
      <c r="AH33" s="10" t="s">
        <v>87</v>
      </c>
      <c r="AI33" s="9">
        <v>12.5</v>
      </c>
      <c r="AJ33" s="9">
        <v>10.9</v>
      </c>
      <c r="AK33" s="9">
        <v>14</v>
      </c>
      <c r="AL33" s="8">
        <v>63449</v>
      </c>
      <c r="AM33" s="11">
        <v>3599</v>
      </c>
      <c r="AN33" s="9">
        <v>7.2</v>
      </c>
      <c r="AO33" s="10" t="s">
        <v>87</v>
      </c>
      <c r="AP33" s="9">
        <v>7.7</v>
      </c>
      <c r="AQ33" s="9">
        <v>6.6</v>
      </c>
      <c r="AR33" s="9">
        <v>8.6999999999999993</v>
      </c>
      <c r="AS33" s="8">
        <v>46952</v>
      </c>
      <c r="AT33" s="11">
        <v>908</v>
      </c>
      <c r="AU33" s="9">
        <v>12.3</v>
      </c>
      <c r="AV33" s="10" t="s">
        <v>87</v>
      </c>
      <c r="AW33" s="9">
        <v>3.4</v>
      </c>
      <c r="AX33" s="9">
        <v>2.5</v>
      </c>
      <c r="AY33" s="9">
        <v>4.2</v>
      </c>
      <c r="AZ33" s="8">
        <v>27082</v>
      </c>
      <c r="BA33" s="11">
        <v>76853</v>
      </c>
      <c r="BB33" s="9">
        <v>3.7</v>
      </c>
      <c r="BC33" s="10" t="s">
        <v>87</v>
      </c>
      <c r="BD33" s="9">
        <v>17.5</v>
      </c>
      <c r="BE33" s="9">
        <v>16.2</v>
      </c>
      <c r="BF33" s="9">
        <v>18.8</v>
      </c>
      <c r="BG33" s="8">
        <v>438893</v>
      </c>
    </row>
    <row r="34" spans="1:59" s="6" customFormat="1" ht="15" customHeight="1" x14ac:dyDescent="0.25">
      <c r="A34" s="13">
        <v>502</v>
      </c>
      <c r="B34" s="13" t="s">
        <v>5</v>
      </c>
      <c r="C34" s="9">
        <v>99.8</v>
      </c>
      <c r="D34" s="11">
        <v>18887</v>
      </c>
      <c r="E34" s="9">
        <v>4.9000000000000004</v>
      </c>
      <c r="F34" s="10" t="s">
        <v>87</v>
      </c>
      <c r="G34" s="9">
        <v>31.4</v>
      </c>
      <c r="H34" s="9">
        <v>28.4</v>
      </c>
      <c r="I34" s="9">
        <v>34.5</v>
      </c>
      <c r="J34" s="8">
        <v>60065</v>
      </c>
      <c r="K34" s="11">
        <v>17846</v>
      </c>
      <c r="L34" s="9">
        <v>5</v>
      </c>
      <c r="M34" s="10" t="s">
        <v>87</v>
      </c>
      <c r="N34" s="9">
        <v>23.5</v>
      </c>
      <c r="O34" s="9">
        <v>21.2</v>
      </c>
      <c r="P34" s="9">
        <v>25.8</v>
      </c>
      <c r="Q34" s="8">
        <v>76009</v>
      </c>
      <c r="R34" s="11">
        <v>12986</v>
      </c>
      <c r="S34" s="9">
        <v>5.5</v>
      </c>
      <c r="T34" s="10" t="s">
        <v>87</v>
      </c>
      <c r="U34" s="9">
        <v>16.7</v>
      </c>
      <c r="V34" s="9">
        <v>14.9</v>
      </c>
      <c r="W34" s="9">
        <v>18.5</v>
      </c>
      <c r="X34" s="8">
        <v>77730</v>
      </c>
      <c r="Y34" s="11">
        <v>11390</v>
      </c>
      <c r="Z34" s="9">
        <v>5.8</v>
      </c>
      <c r="AA34" s="10" t="s">
        <v>87</v>
      </c>
      <c r="AB34" s="9">
        <v>16.899999999999999</v>
      </c>
      <c r="AC34" s="9">
        <v>15</v>
      </c>
      <c r="AD34" s="9">
        <v>18.8</v>
      </c>
      <c r="AE34" s="8">
        <v>67406</v>
      </c>
      <c r="AF34" s="11">
        <v>7863</v>
      </c>
      <c r="AG34" s="9">
        <v>6.4</v>
      </c>
      <c r="AH34" s="10" t="s">
        <v>87</v>
      </c>
      <c r="AI34" s="9">
        <v>13.4</v>
      </c>
      <c r="AJ34" s="9">
        <v>11.7</v>
      </c>
      <c r="AK34" s="9">
        <v>15.1</v>
      </c>
      <c r="AL34" s="8">
        <v>58625</v>
      </c>
      <c r="AM34" s="11">
        <v>3753</v>
      </c>
      <c r="AN34" s="9">
        <v>7.2</v>
      </c>
      <c r="AO34" s="10" t="s">
        <v>87</v>
      </c>
      <c r="AP34" s="9">
        <v>8.3000000000000007</v>
      </c>
      <c r="AQ34" s="9">
        <v>7.2</v>
      </c>
      <c r="AR34" s="9">
        <v>9.5</v>
      </c>
      <c r="AS34" s="8">
        <v>44984</v>
      </c>
      <c r="AT34" s="11">
        <v>965</v>
      </c>
      <c r="AU34" s="9">
        <v>12.4</v>
      </c>
      <c r="AV34" s="10" t="s">
        <v>87</v>
      </c>
      <c r="AW34" s="9">
        <v>3.7</v>
      </c>
      <c r="AX34" s="9">
        <v>2.8</v>
      </c>
      <c r="AY34" s="9">
        <v>4.5</v>
      </c>
      <c r="AZ34" s="8">
        <v>26399</v>
      </c>
      <c r="BA34" s="11">
        <v>73689</v>
      </c>
      <c r="BB34" s="9">
        <v>3.9</v>
      </c>
      <c r="BC34" s="10" t="s">
        <v>87</v>
      </c>
      <c r="BD34" s="9">
        <v>17.899999999999999</v>
      </c>
      <c r="BE34" s="9">
        <v>16.600000000000001</v>
      </c>
      <c r="BF34" s="9">
        <v>19.3</v>
      </c>
      <c r="BG34" s="8">
        <v>411218</v>
      </c>
    </row>
    <row r="35" spans="1:59" s="6" customFormat="1" ht="15" customHeight="1" x14ac:dyDescent="0.25">
      <c r="A35" s="13">
        <v>503</v>
      </c>
      <c r="B35" s="13" t="s">
        <v>4</v>
      </c>
      <c r="C35" s="9">
        <v>87.6</v>
      </c>
      <c r="D35" s="11">
        <v>8523</v>
      </c>
      <c r="E35" s="9">
        <v>5</v>
      </c>
      <c r="F35" s="10" t="s">
        <v>87</v>
      </c>
      <c r="G35" s="9">
        <v>33.799999999999997</v>
      </c>
      <c r="H35" s="9">
        <v>30.5</v>
      </c>
      <c r="I35" s="9">
        <v>37.1</v>
      </c>
      <c r="J35" s="8">
        <v>25236</v>
      </c>
      <c r="K35" s="11">
        <v>8123</v>
      </c>
      <c r="L35" s="9">
        <v>5</v>
      </c>
      <c r="M35" s="10" t="s">
        <v>87</v>
      </c>
      <c r="N35" s="9">
        <v>26.1</v>
      </c>
      <c r="O35" s="9">
        <v>23.6</v>
      </c>
      <c r="P35" s="9">
        <v>28.7</v>
      </c>
      <c r="Q35" s="8">
        <v>31077</v>
      </c>
      <c r="R35" s="11">
        <v>6912</v>
      </c>
      <c r="S35" s="9">
        <v>5.5</v>
      </c>
      <c r="T35" s="10" t="s">
        <v>87</v>
      </c>
      <c r="U35" s="9">
        <v>20.100000000000001</v>
      </c>
      <c r="V35" s="9">
        <v>18</v>
      </c>
      <c r="W35" s="9">
        <v>22.3</v>
      </c>
      <c r="X35" s="8">
        <v>34332</v>
      </c>
      <c r="Y35" s="11">
        <v>6815</v>
      </c>
      <c r="Z35" s="9">
        <v>5.8</v>
      </c>
      <c r="AA35" s="10" t="s">
        <v>87</v>
      </c>
      <c r="AB35" s="9">
        <v>19.2</v>
      </c>
      <c r="AC35" s="9">
        <v>17</v>
      </c>
      <c r="AD35" s="9">
        <v>21.4</v>
      </c>
      <c r="AE35" s="8">
        <v>35525</v>
      </c>
      <c r="AF35" s="11">
        <v>5199</v>
      </c>
      <c r="AG35" s="9">
        <v>6.3</v>
      </c>
      <c r="AH35" s="10" t="s">
        <v>87</v>
      </c>
      <c r="AI35" s="9">
        <v>14.4</v>
      </c>
      <c r="AJ35" s="9">
        <v>12.7</v>
      </c>
      <c r="AK35" s="9">
        <v>16.2</v>
      </c>
      <c r="AL35" s="8">
        <v>35988</v>
      </c>
      <c r="AM35" s="11">
        <v>2594</v>
      </c>
      <c r="AN35" s="9">
        <v>7.4</v>
      </c>
      <c r="AO35" s="10" t="s">
        <v>87</v>
      </c>
      <c r="AP35" s="9">
        <v>9</v>
      </c>
      <c r="AQ35" s="9">
        <v>7.7</v>
      </c>
      <c r="AR35" s="9">
        <v>10.199999999999999</v>
      </c>
      <c r="AS35" s="8">
        <v>28958</v>
      </c>
      <c r="AT35" s="11">
        <v>562</v>
      </c>
      <c r="AU35" s="9">
        <v>12.7</v>
      </c>
      <c r="AV35" s="10" t="s">
        <v>87</v>
      </c>
      <c r="AW35" s="9">
        <v>3.7</v>
      </c>
      <c r="AX35" s="9">
        <v>2.8</v>
      </c>
      <c r="AY35" s="9">
        <v>4.7</v>
      </c>
      <c r="AZ35" s="8">
        <v>15021</v>
      </c>
      <c r="BA35" s="11">
        <v>38728</v>
      </c>
      <c r="BB35" s="9">
        <v>3.9</v>
      </c>
      <c r="BC35" s="10" t="s">
        <v>87</v>
      </c>
      <c r="BD35" s="9">
        <v>18.8</v>
      </c>
      <c r="BE35" s="9">
        <v>17.3</v>
      </c>
      <c r="BF35" s="9">
        <v>20.2</v>
      </c>
      <c r="BG35" s="8">
        <v>206137</v>
      </c>
    </row>
    <row r="36" spans="1:59" s="6" customFormat="1" ht="15" customHeight="1" x14ac:dyDescent="0.25">
      <c r="A36" s="13">
        <v>601</v>
      </c>
      <c r="B36" s="13" t="s">
        <v>3</v>
      </c>
      <c r="C36" s="9">
        <v>99.5</v>
      </c>
      <c r="D36" s="11">
        <v>8871</v>
      </c>
      <c r="E36" s="9">
        <v>5.0999999999999996</v>
      </c>
      <c r="F36" s="10" t="s">
        <v>87</v>
      </c>
      <c r="G36" s="9">
        <v>31.7</v>
      </c>
      <c r="H36" s="9">
        <v>28.6</v>
      </c>
      <c r="I36" s="9">
        <v>34.9</v>
      </c>
      <c r="J36" s="8">
        <v>27973</v>
      </c>
      <c r="K36" s="11">
        <v>8742</v>
      </c>
      <c r="L36" s="9">
        <v>5.2</v>
      </c>
      <c r="M36" s="10" t="s">
        <v>87</v>
      </c>
      <c r="N36" s="9">
        <v>22.3</v>
      </c>
      <c r="O36" s="9">
        <v>20</v>
      </c>
      <c r="P36" s="9">
        <v>24.6</v>
      </c>
      <c r="Q36" s="8">
        <v>39147</v>
      </c>
      <c r="R36" s="11">
        <v>6309</v>
      </c>
      <c r="S36" s="9">
        <v>5.6</v>
      </c>
      <c r="T36" s="10" t="s">
        <v>87</v>
      </c>
      <c r="U36" s="9">
        <v>18.899999999999999</v>
      </c>
      <c r="V36" s="9">
        <v>16.8</v>
      </c>
      <c r="W36" s="9">
        <v>20.9</v>
      </c>
      <c r="X36" s="8">
        <v>33421</v>
      </c>
      <c r="Y36" s="11">
        <v>6235</v>
      </c>
      <c r="Z36" s="9">
        <v>5.9</v>
      </c>
      <c r="AA36" s="10" t="s">
        <v>87</v>
      </c>
      <c r="AB36" s="9">
        <v>18.5</v>
      </c>
      <c r="AC36" s="9">
        <v>16.3</v>
      </c>
      <c r="AD36" s="9">
        <v>20.6</v>
      </c>
      <c r="AE36" s="8">
        <v>33709</v>
      </c>
      <c r="AF36" s="11">
        <v>4987</v>
      </c>
      <c r="AG36" s="9">
        <v>6.4</v>
      </c>
      <c r="AH36" s="10" t="s">
        <v>87</v>
      </c>
      <c r="AI36" s="9">
        <v>13.6</v>
      </c>
      <c r="AJ36" s="9">
        <v>11.9</v>
      </c>
      <c r="AK36" s="9">
        <v>15.4</v>
      </c>
      <c r="AL36" s="8">
        <v>36535</v>
      </c>
      <c r="AM36" s="11">
        <v>2699</v>
      </c>
      <c r="AN36" s="9">
        <v>7.4</v>
      </c>
      <c r="AO36" s="10" t="s">
        <v>87</v>
      </c>
      <c r="AP36" s="9">
        <v>8.4</v>
      </c>
      <c r="AQ36" s="9">
        <v>7.2</v>
      </c>
      <c r="AR36" s="9">
        <v>9.6</v>
      </c>
      <c r="AS36" s="8">
        <v>32137</v>
      </c>
      <c r="AT36" s="11">
        <v>667</v>
      </c>
      <c r="AU36" s="9">
        <v>12.5</v>
      </c>
      <c r="AV36" s="10" t="s">
        <v>87</v>
      </c>
      <c r="AW36" s="9">
        <v>3.6</v>
      </c>
      <c r="AX36" s="9">
        <v>2.7</v>
      </c>
      <c r="AY36" s="9">
        <v>4.4000000000000004</v>
      </c>
      <c r="AZ36" s="8">
        <v>18735</v>
      </c>
      <c r="BA36" s="11">
        <v>38510</v>
      </c>
      <c r="BB36" s="9">
        <v>4</v>
      </c>
      <c r="BC36" s="10" t="s">
        <v>87</v>
      </c>
      <c r="BD36" s="9">
        <v>17.399999999999999</v>
      </c>
      <c r="BE36" s="9">
        <v>16</v>
      </c>
      <c r="BF36" s="9">
        <v>18.7</v>
      </c>
      <c r="BG36" s="8">
        <v>221656</v>
      </c>
    </row>
    <row r="37" spans="1:59" s="6" customFormat="1" ht="15" customHeight="1" x14ac:dyDescent="0.25">
      <c r="A37" s="13">
        <v>701</v>
      </c>
      <c r="B37" s="13" t="s">
        <v>2</v>
      </c>
      <c r="C37" s="9">
        <v>75.900000000000006</v>
      </c>
      <c r="D37" s="11">
        <v>4605</v>
      </c>
      <c r="E37" s="9">
        <v>5.6</v>
      </c>
      <c r="F37" s="10" t="s">
        <v>87</v>
      </c>
      <c r="G37" s="9">
        <v>33.1</v>
      </c>
      <c r="H37" s="9">
        <v>29.5</v>
      </c>
      <c r="I37" s="9">
        <v>36.700000000000003</v>
      </c>
      <c r="J37" s="8">
        <v>13925</v>
      </c>
      <c r="K37" s="11">
        <v>5104</v>
      </c>
      <c r="L37" s="9">
        <v>5.6</v>
      </c>
      <c r="M37" s="10" t="s">
        <v>87</v>
      </c>
      <c r="N37" s="9">
        <v>24.3</v>
      </c>
      <c r="O37" s="9">
        <v>21.6</v>
      </c>
      <c r="P37" s="9">
        <v>27</v>
      </c>
      <c r="Q37" s="8">
        <v>20990</v>
      </c>
      <c r="R37" s="11">
        <v>3505</v>
      </c>
      <c r="S37" s="9">
        <v>6.2</v>
      </c>
      <c r="T37" s="10" t="s">
        <v>87</v>
      </c>
      <c r="U37" s="9">
        <v>19.399999999999999</v>
      </c>
      <c r="V37" s="9">
        <v>17.100000000000001</v>
      </c>
      <c r="W37" s="9">
        <v>21.8</v>
      </c>
      <c r="X37" s="8">
        <v>18044</v>
      </c>
      <c r="Y37" s="11">
        <v>2931</v>
      </c>
      <c r="Z37" s="9">
        <v>6.5</v>
      </c>
      <c r="AA37" s="10" t="s">
        <v>87</v>
      </c>
      <c r="AB37" s="9">
        <v>19.399999999999999</v>
      </c>
      <c r="AC37" s="9">
        <v>16.899999999999999</v>
      </c>
      <c r="AD37" s="9">
        <v>21.9</v>
      </c>
      <c r="AE37" s="8">
        <v>15094</v>
      </c>
      <c r="AF37" s="11">
        <v>1869</v>
      </c>
      <c r="AG37" s="9">
        <v>7.2</v>
      </c>
      <c r="AH37" s="10" t="s">
        <v>87</v>
      </c>
      <c r="AI37" s="9">
        <v>14.9</v>
      </c>
      <c r="AJ37" s="9">
        <v>12.8</v>
      </c>
      <c r="AK37" s="9">
        <v>17</v>
      </c>
      <c r="AL37" s="8">
        <v>12530</v>
      </c>
      <c r="AM37" s="11">
        <v>716</v>
      </c>
      <c r="AN37" s="9">
        <v>8.6</v>
      </c>
      <c r="AO37" s="10" t="s">
        <v>87</v>
      </c>
      <c r="AP37" s="9">
        <v>9.4</v>
      </c>
      <c r="AQ37" s="9">
        <v>7.8</v>
      </c>
      <c r="AR37" s="9">
        <v>10.9</v>
      </c>
      <c r="AS37" s="8">
        <v>7644</v>
      </c>
      <c r="AT37" s="11">
        <v>112</v>
      </c>
      <c r="AU37" s="9">
        <v>15.5</v>
      </c>
      <c r="AV37" s="10" t="s">
        <v>87</v>
      </c>
      <c r="AW37" s="9">
        <v>3.8</v>
      </c>
      <c r="AX37" s="9">
        <v>2.7</v>
      </c>
      <c r="AY37" s="9">
        <v>5</v>
      </c>
      <c r="AZ37" s="8">
        <v>2934</v>
      </c>
      <c r="BA37" s="11">
        <v>18842</v>
      </c>
      <c r="BB37" s="9">
        <v>4.7</v>
      </c>
      <c r="BC37" s="10" t="s">
        <v>87</v>
      </c>
      <c r="BD37" s="9">
        <v>20.7</v>
      </c>
      <c r="BE37" s="9">
        <v>18.8</v>
      </c>
      <c r="BF37" s="9">
        <v>22.6</v>
      </c>
      <c r="BG37" s="8">
        <v>91161</v>
      </c>
    </row>
    <row r="38" spans="1:59" s="6" customFormat="1" ht="15" customHeight="1" x14ac:dyDescent="0.25">
      <c r="A38" s="13">
        <v>801</v>
      </c>
      <c r="B38" s="13" t="s">
        <v>1</v>
      </c>
      <c r="C38" s="9">
        <v>100</v>
      </c>
      <c r="D38" s="11">
        <v>8370</v>
      </c>
      <c r="E38" s="9">
        <v>4.7</v>
      </c>
      <c r="F38" s="10" t="s">
        <v>87</v>
      </c>
      <c r="G38" s="9">
        <v>33.6</v>
      </c>
      <c r="H38" s="9">
        <v>30.6</v>
      </c>
      <c r="I38" s="9">
        <v>36.700000000000003</v>
      </c>
      <c r="J38" s="8">
        <v>24874</v>
      </c>
      <c r="K38" s="11">
        <v>9375</v>
      </c>
      <c r="L38" s="9">
        <v>5.0999999999999996</v>
      </c>
      <c r="M38" s="10" t="s">
        <v>87</v>
      </c>
      <c r="N38" s="9">
        <v>24.1</v>
      </c>
      <c r="O38" s="9">
        <v>21.7</v>
      </c>
      <c r="P38" s="9">
        <v>26.5</v>
      </c>
      <c r="Q38" s="8">
        <v>38941</v>
      </c>
      <c r="R38" s="11">
        <v>5841</v>
      </c>
      <c r="S38" s="9">
        <v>5.5</v>
      </c>
      <c r="T38" s="10" t="s">
        <v>87</v>
      </c>
      <c r="U38" s="9">
        <v>16.899999999999999</v>
      </c>
      <c r="V38" s="9">
        <v>15.1</v>
      </c>
      <c r="W38" s="9">
        <v>18.8</v>
      </c>
      <c r="X38" s="8">
        <v>34497</v>
      </c>
      <c r="Y38" s="11">
        <v>4690</v>
      </c>
      <c r="Z38" s="9">
        <v>5.9</v>
      </c>
      <c r="AA38" s="10" t="s">
        <v>87</v>
      </c>
      <c r="AB38" s="9">
        <v>17</v>
      </c>
      <c r="AC38" s="9">
        <v>15</v>
      </c>
      <c r="AD38" s="9">
        <v>18.899999999999999</v>
      </c>
      <c r="AE38" s="8">
        <v>27614</v>
      </c>
      <c r="AF38" s="11">
        <v>2780</v>
      </c>
      <c r="AG38" s="9">
        <v>6.5</v>
      </c>
      <c r="AH38" s="10" t="s">
        <v>87</v>
      </c>
      <c r="AI38" s="9">
        <v>13</v>
      </c>
      <c r="AJ38" s="9">
        <v>11.4</v>
      </c>
      <c r="AK38" s="9">
        <v>14.7</v>
      </c>
      <c r="AL38" s="8">
        <v>21364</v>
      </c>
      <c r="AM38" s="11">
        <v>1236</v>
      </c>
      <c r="AN38" s="9">
        <v>7.7</v>
      </c>
      <c r="AO38" s="10" t="s">
        <v>87</v>
      </c>
      <c r="AP38" s="9">
        <v>7.8</v>
      </c>
      <c r="AQ38" s="9">
        <v>6.7</v>
      </c>
      <c r="AR38" s="9">
        <v>9</v>
      </c>
      <c r="AS38" s="8">
        <v>15776</v>
      </c>
      <c r="AT38" s="11">
        <v>326</v>
      </c>
      <c r="AU38" s="9">
        <v>13.2</v>
      </c>
      <c r="AV38" s="10" t="s">
        <v>87</v>
      </c>
      <c r="AW38" s="9">
        <v>3.5</v>
      </c>
      <c r="AX38" s="9">
        <v>2.6</v>
      </c>
      <c r="AY38" s="9">
        <v>4.4000000000000004</v>
      </c>
      <c r="AZ38" s="8">
        <v>9314</v>
      </c>
      <c r="BA38" s="11">
        <v>32618</v>
      </c>
      <c r="BB38" s="9">
        <v>3.8</v>
      </c>
      <c r="BC38" s="10" t="s">
        <v>87</v>
      </c>
      <c r="BD38" s="9">
        <v>18.899999999999999</v>
      </c>
      <c r="BE38" s="9">
        <v>17.5</v>
      </c>
      <c r="BF38" s="9">
        <v>20.3</v>
      </c>
      <c r="BG38" s="8">
        <v>172379</v>
      </c>
    </row>
    <row r="39" spans="1:59" s="6" customFormat="1" ht="31.5" customHeight="1" x14ac:dyDescent="0.25">
      <c r="A39" s="12"/>
      <c r="B39" s="26" t="s">
        <v>269</v>
      </c>
      <c r="C39" s="49" t="s">
        <v>87</v>
      </c>
      <c r="D39" s="11" t="s">
        <v>87</v>
      </c>
      <c r="E39" s="9" t="s">
        <v>87</v>
      </c>
      <c r="F39" s="10" t="s">
        <v>87</v>
      </c>
      <c r="G39" s="9" t="s">
        <v>87</v>
      </c>
      <c r="H39" s="9" t="s">
        <v>87</v>
      </c>
      <c r="I39" s="9" t="s">
        <v>87</v>
      </c>
      <c r="J39" s="8" t="s">
        <v>87</v>
      </c>
      <c r="K39" s="11" t="s">
        <v>87</v>
      </c>
      <c r="L39" s="9" t="s">
        <v>87</v>
      </c>
      <c r="M39" s="10" t="s">
        <v>87</v>
      </c>
      <c r="N39" s="9" t="s">
        <v>87</v>
      </c>
      <c r="O39" s="9" t="s">
        <v>87</v>
      </c>
      <c r="P39" s="9" t="s">
        <v>87</v>
      </c>
      <c r="Q39" s="8" t="s">
        <v>87</v>
      </c>
      <c r="R39" s="11" t="s">
        <v>87</v>
      </c>
      <c r="S39" s="9" t="s">
        <v>87</v>
      </c>
      <c r="T39" s="10" t="s">
        <v>87</v>
      </c>
      <c r="U39" s="9" t="s">
        <v>87</v>
      </c>
      <c r="V39" s="9" t="s">
        <v>87</v>
      </c>
      <c r="W39" s="9" t="s">
        <v>87</v>
      </c>
      <c r="X39" s="8" t="s">
        <v>87</v>
      </c>
      <c r="Y39" s="11" t="s">
        <v>87</v>
      </c>
      <c r="Z39" s="9" t="s">
        <v>87</v>
      </c>
      <c r="AA39" s="10" t="s">
        <v>87</v>
      </c>
      <c r="AB39" s="9" t="s">
        <v>87</v>
      </c>
      <c r="AC39" s="9" t="s">
        <v>87</v>
      </c>
      <c r="AD39" s="9" t="s">
        <v>87</v>
      </c>
      <c r="AE39" s="8" t="s">
        <v>87</v>
      </c>
      <c r="AF39" s="11" t="s">
        <v>87</v>
      </c>
      <c r="AG39" s="9" t="s">
        <v>87</v>
      </c>
      <c r="AH39" s="10" t="s">
        <v>87</v>
      </c>
      <c r="AI39" s="9" t="s">
        <v>87</v>
      </c>
      <c r="AJ39" s="9" t="s">
        <v>87</v>
      </c>
      <c r="AK39" s="9" t="s">
        <v>87</v>
      </c>
      <c r="AL39" s="8" t="s">
        <v>87</v>
      </c>
      <c r="AM39" s="11" t="s">
        <v>87</v>
      </c>
      <c r="AN39" s="9" t="s">
        <v>87</v>
      </c>
      <c r="AO39" s="10" t="s">
        <v>87</v>
      </c>
      <c r="AP39" s="9" t="s">
        <v>87</v>
      </c>
      <c r="AQ39" s="9" t="s">
        <v>87</v>
      </c>
      <c r="AR39" s="9" t="s">
        <v>87</v>
      </c>
      <c r="AS39" s="8" t="s">
        <v>87</v>
      </c>
      <c r="AT39" s="11" t="s">
        <v>87</v>
      </c>
      <c r="AU39" s="9" t="s">
        <v>87</v>
      </c>
      <c r="AV39" s="10" t="s">
        <v>87</v>
      </c>
      <c r="AW39" s="9" t="s">
        <v>87</v>
      </c>
      <c r="AX39" s="9" t="s">
        <v>87</v>
      </c>
      <c r="AY39" s="9" t="s">
        <v>87</v>
      </c>
      <c r="AZ39" s="8" t="s">
        <v>87</v>
      </c>
      <c r="BA39" s="11" t="s">
        <v>87</v>
      </c>
      <c r="BB39" s="9" t="s">
        <v>87</v>
      </c>
      <c r="BC39" s="10" t="s">
        <v>87</v>
      </c>
      <c r="BD39" s="9" t="s">
        <v>87</v>
      </c>
      <c r="BE39" s="9" t="s">
        <v>87</v>
      </c>
      <c r="BF39" s="9" t="s">
        <v>87</v>
      </c>
      <c r="BG39" s="8" t="s">
        <v>87</v>
      </c>
    </row>
    <row r="40" spans="1:59" s="6" customFormat="1" ht="15" customHeight="1" x14ac:dyDescent="0.25">
      <c r="A40" s="12"/>
      <c r="B40" s="13" t="s">
        <v>52</v>
      </c>
      <c r="C40" s="9">
        <v>99.8</v>
      </c>
      <c r="D40" s="11">
        <v>134794</v>
      </c>
      <c r="E40" s="9">
        <v>4.4000000000000004</v>
      </c>
      <c r="F40" s="10" t="s">
        <v>87</v>
      </c>
      <c r="G40" s="9">
        <v>29.7</v>
      </c>
      <c r="H40" s="9">
        <v>27.1</v>
      </c>
      <c r="I40" s="9">
        <v>32.299999999999997</v>
      </c>
      <c r="J40" s="8">
        <v>454192</v>
      </c>
      <c r="K40" s="11">
        <v>130815</v>
      </c>
      <c r="L40" s="9">
        <v>4.2</v>
      </c>
      <c r="M40" s="10" t="s">
        <v>87</v>
      </c>
      <c r="N40" s="9">
        <v>22.9</v>
      </c>
      <c r="O40" s="9">
        <v>21</v>
      </c>
      <c r="P40" s="9">
        <v>24.7</v>
      </c>
      <c r="Q40" s="8">
        <v>572007</v>
      </c>
      <c r="R40" s="11">
        <v>90517</v>
      </c>
      <c r="S40" s="9">
        <v>4.7</v>
      </c>
      <c r="T40" s="10" t="s">
        <v>87</v>
      </c>
      <c r="U40" s="9">
        <v>16.5</v>
      </c>
      <c r="V40" s="9">
        <v>15</v>
      </c>
      <c r="W40" s="9">
        <v>18</v>
      </c>
      <c r="X40" s="8">
        <v>549811</v>
      </c>
      <c r="Y40" s="11">
        <v>80435</v>
      </c>
      <c r="Z40" s="9">
        <v>5.0999999999999996</v>
      </c>
      <c r="AA40" s="10" t="s">
        <v>87</v>
      </c>
      <c r="AB40" s="9">
        <v>16.2</v>
      </c>
      <c r="AC40" s="9">
        <v>14.6</v>
      </c>
      <c r="AD40" s="9">
        <v>17.899999999999999</v>
      </c>
      <c r="AE40" s="8">
        <v>495306</v>
      </c>
      <c r="AF40" s="11">
        <v>55807</v>
      </c>
      <c r="AG40" s="9">
        <v>5.6</v>
      </c>
      <c r="AH40" s="10" t="s">
        <v>87</v>
      </c>
      <c r="AI40" s="9">
        <v>12.1</v>
      </c>
      <c r="AJ40" s="9">
        <v>10.7</v>
      </c>
      <c r="AK40" s="9">
        <v>13.4</v>
      </c>
      <c r="AL40" s="8">
        <v>462105</v>
      </c>
      <c r="AM40" s="11">
        <v>27572</v>
      </c>
      <c r="AN40" s="9">
        <v>6.5</v>
      </c>
      <c r="AO40" s="10" t="s">
        <v>87</v>
      </c>
      <c r="AP40" s="9">
        <v>7.5</v>
      </c>
      <c r="AQ40" s="9">
        <v>6.5</v>
      </c>
      <c r="AR40" s="9">
        <v>8.4</v>
      </c>
      <c r="AS40" s="8">
        <v>368609</v>
      </c>
      <c r="AT40" s="11">
        <v>7128</v>
      </c>
      <c r="AU40" s="9">
        <v>11.6</v>
      </c>
      <c r="AV40" s="10" t="s">
        <v>87</v>
      </c>
      <c r="AW40" s="9">
        <v>3.2</v>
      </c>
      <c r="AX40" s="9">
        <v>2.5</v>
      </c>
      <c r="AY40" s="9">
        <v>3.9</v>
      </c>
      <c r="AZ40" s="8">
        <v>222350</v>
      </c>
      <c r="BA40" s="11">
        <v>527068</v>
      </c>
      <c r="BB40" s="9">
        <v>2.9</v>
      </c>
      <c r="BC40" s="10" t="s">
        <v>87</v>
      </c>
      <c r="BD40" s="9">
        <v>16.899999999999999</v>
      </c>
      <c r="BE40" s="9">
        <v>15.9</v>
      </c>
      <c r="BF40" s="9">
        <v>17.8</v>
      </c>
      <c r="BG40" s="8">
        <v>3124380</v>
      </c>
    </row>
    <row r="41" spans="1:59" s="6" customFormat="1" ht="15" customHeight="1" x14ac:dyDescent="0.25">
      <c r="A41" s="12"/>
      <c r="B41" s="13" t="s">
        <v>53</v>
      </c>
      <c r="C41" s="9">
        <v>100</v>
      </c>
      <c r="D41" s="11">
        <v>105505</v>
      </c>
      <c r="E41" s="9">
        <v>4.5</v>
      </c>
      <c r="F41" s="10" t="s">
        <v>87</v>
      </c>
      <c r="G41" s="9">
        <v>28.8</v>
      </c>
      <c r="H41" s="9">
        <v>26.3</v>
      </c>
      <c r="I41" s="9">
        <v>31.4</v>
      </c>
      <c r="J41" s="8">
        <v>365784</v>
      </c>
      <c r="K41" s="11">
        <v>113316</v>
      </c>
      <c r="L41" s="9">
        <v>4.2</v>
      </c>
      <c r="M41" s="10" t="s">
        <v>87</v>
      </c>
      <c r="N41" s="9">
        <v>22.9</v>
      </c>
      <c r="O41" s="9">
        <v>21</v>
      </c>
      <c r="P41" s="9">
        <v>24.8</v>
      </c>
      <c r="Q41" s="8">
        <v>494558</v>
      </c>
      <c r="R41" s="11">
        <v>73556</v>
      </c>
      <c r="S41" s="9">
        <v>4.7</v>
      </c>
      <c r="T41" s="10" t="s">
        <v>87</v>
      </c>
      <c r="U41" s="9">
        <v>15.8</v>
      </c>
      <c r="V41" s="9">
        <v>14.4</v>
      </c>
      <c r="W41" s="9">
        <v>17.3</v>
      </c>
      <c r="X41" s="8">
        <v>464107</v>
      </c>
      <c r="Y41" s="11">
        <v>63612</v>
      </c>
      <c r="Z41" s="9">
        <v>5.2</v>
      </c>
      <c r="AA41" s="10" t="s">
        <v>87</v>
      </c>
      <c r="AB41" s="9">
        <v>15.8</v>
      </c>
      <c r="AC41" s="9">
        <v>14.2</v>
      </c>
      <c r="AD41" s="9">
        <v>17.399999999999999</v>
      </c>
      <c r="AE41" s="8">
        <v>403139</v>
      </c>
      <c r="AF41" s="11">
        <v>42115</v>
      </c>
      <c r="AG41" s="9">
        <v>5.7</v>
      </c>
      <c r="AH41" s="10" t="s">
        <v>87</v>
      </c>
      <c r="AI41" s="9">
        <v>11.7</v>
      </c>
      <c r="AJ41" s="9">
        <v>10.4</v>
      </c>
      <c r="AK41" s="9">
        <v>13</v>
      </c>
      <c r="AL41" s="8">
        <v>358964</v>
      </c>
      <c r="AM41" s="11">
        <v>20427</v>
      </c>
      <c r="AN41" s="9">
        <v>6.5</v>
      </c>
      <c r="AO41" s="10" t="s">
        <v>87</v>
      </c>
      <c r="AP41" s="9">
        <v>7.3</v>
      </c>
      <c r="AQ41" s="9">
        <v>6.4</v>
      </c>
      <c r="AR41" s="9">
        <v>8.1999999999999993</v>
      </c>
      <c r="AS41" s="8">
        <v>280303</v>
      </c>
      <c r="AT41" s="11">
        <v>5235</v>
      </c>
      <c r="AU41" s="9">
        <v>11.7</v>
      </c>
      <c r="AV41" s="10" t="s">
        <v>87</v>
      </c>
      <c r="AW41" s="9">
        <v>3.1</v>
      </c>
      <c r="AX41" s="9">
        <v>2.4</v>
      </c>
      <c r="AY41" s="9">
        <v>3.8</v>
      </c>
      <c r="AZ41" s="8">
        <v>168534</v>
      </c>
      <c r="BA41" s="11">
        <v>423766</v>
      </c>
      <c r="BB41" s="9">
        <v>2.9</v>
      </c>
      <c r="BC41" s="10" t="s">
        <v>87</v>
      </c>
      <c r="BD41" s="9">
        <v>16.7</v>
      </c>
      <c r="BE41" s="9">
        <v>15.8</v>
      </c>
      <c r="BF41" s="9">
        <v>17.7</v>
      </c>
      <c r="BG41" s="8">
        <v>2535389</v>
      </c>
    </row>
    <row r="42" spans="1:59" s="6" customFormat="1" ht="15" customHeight="1" x14ac:dyDescent="0.25">
      <c r="A42" s="12"/>
      <c r="B42" s="13" t="s">
        <v>54</v>
      </c>
      <c r="C42" s="9">
        <v>98.9</v>
      </c>
      <c r="D42" s="11">
        <v>100083</v>
      </c>
      <c r="E42" s="9">
        <v>4.2</v>
      </c>
      <c r="F42" s="10" t="s">
        <v>87</v>
      </c>
      <c r="G42" s="9">
        <v>34.1</v>
      </c>
      <c r="H42" s="9">
        <v>31.3</v>
      </c>
      <c r="I42" s="9">
        <v>36.9</v>
      </c>
      <c r="J42" s="8">
        <v>293266</v>
      </c>
      <c r="K42" s="11">
        <v>92082</v>
      </c>
      <c r="L42" s="9">
        <v>4.0999999999999996</v>
      </c>
      <c r="M42" s="10" t="s">
        <v>87</v>
      </c>
      <c r="N42" s="9">
        <v>26.3</v>
      </c>
      <c r="O42" s="9">
        <v>24.2</v>
      </c>
      <c r="P42" s="9">
        <v>28.4</v>
      </c>
      <c r="Q42" s="8">
        <v>350315</v>
      </c>
      <c r="R42" s="11">
        <v>66440</v>
      </c>
      <c r="S42" s="9">
        <v>4.7</v>
      </c>
      <c r="T42" s="10" t="s">
        <v>87</v>
      </c>
      <c r="U42" s="9">
        <v>19.399999999999999</v>
      </c>
      <c r="V42" s="9">
        <v>17.600000000000001</v>
      </c>
      <c r="W42" s="9">
        <v>21.2</v>
      </c>
      <c r="X42" s="8">
        <v>342228</v>
      </c>
      <c r="Y42" s="11">
        <v>62321</v>
      </c>
      <c r="Z42" s="9">
        <v>5.0999999999999996</v>
      </c>
      <c r="AA42" s="10" t="s">
        <v>87</v>
      </c>
      <c r="AB42" s="9">
        <v>18.8</v>
      </c>
      <c r="AC42" s="9">
        <v>16.899999999999999</v>
      </c>
      <c r="AD42" s="9">
        <v>20.7</v>
      </c>
      <c r="AE42" s="8">
        <v>331878</v>
      </c>
      <c r="AF42" s="11">
        <v>42666</v>
      </c>
      <c r="AG42" s="9">
        <v>5.6</v>
      </c>
      <c r="AH42" s="10" t="s">
        <v>87</v>
      </c>
      <c r="AI42" s="9">
        <v>14.2</v>
      </c>
      <c r="AJ42" s="9">
        <v>12.6</v>
      </c>
      <c r="AK42" s="9">
        <v>15.7</v>
      </c>
      <c r="AL42" s="8">
        <v>301326</v>
      </c>
      <c r="AM42" s="11">
        <v>21220</v>
      </c>
      <c r="AN42" s="9">
        <v>6.4</v>
      </c>
      <c r="AO42" s="10" t="s">
        <v>87</v>
      </c>
      <c r="AP42" s="9">
        <v>8.8000000000000007</v>
      </c>
      <c r="AQ42" s="9">
        <v>7.7</v>
      </c>
      <c r="AR42" s="9">
        <v>9.9</v>
      </c>
      <c r="AS42" s="8">
        <v>240774</v>
      </c>
      <c r="AT42" s="11">
        <v>5224</v>
      </c>
      <c r="AU42" s="9">
        <v>11.6</v>
      </c>
      <c r="AV42" s="10" t="s">
        <v>87</v>
      </c>
      <c r="AW42" s="9">
        <v>3.7</v>
      </c>
      <c r="AX42" s="9">
        <v>2.9</v>
      </c>
      <c r="AY42" s="9">
        <v>4.5999999999999996</v>
      </c>
      <c r="AZ42" s="8">
        <v>140518</v>
      </c>
      <c r="BA42" s="11">
        <v>390036</v>
      </c>
      <c r="BB42" s="9">
        <v>2.9</v>
      </c>
      <c r="BC42" s="10" t="s">
        <v>87</v>
      </c>
      <c r="BD42" s="9">
        <v>19.5</v>
      </c>
      <c r="BE42" s="9">
        <v>18.399999999999999</v>
      </c>
      <c r="BF42" s="9">
        <v>20.6</v>
      </c>
      <c r="BG42" s="8">
        <v>2000303</v>
      </c>
    </row>
    <row r="43" spans="1:59" s="6" customFormat="1" ht="15" customHeight="1" x14ac:dyDescent="0.25">
      <c r="A43" s="12"/>
      <c r="B43" s="13" t="s">
        <v>55</v>
      </c>
      <c r="C43" s="9">
        <v>99</v>
      </c>
      <c r="D43" s="11">
        <v>30003</v>
      </c>
      <c r="E43" s="9">
        <v>4.7</v>
      </c>
      <c r="F43" s="10" t="s">
        <v>87</v>
      </c>
      <c r="G43" s="9">
        <v>30.5</v>
      </c>
      <c r="H43" s="9">
        <v>27.7</v>
      </c>
      <c r="I43" s="9">
        <v>33.299999999999997</v>
      </c>
      <c r="J43" s="8">
        <v>98226</v>
      </c>
      <c r="K43" s="11">
        <v>28138</v>
      </c>
      <c r="L43" s="9">
        <v>4.7</v>
      </c>
      <c r="M43" s="10" t="s">
        <v>87</v>
      </c>
      <c r="N43" s="9">
        <v>23.3</v>
      </c>
      <c r="O43" s="9">
        <v>21.2</v>
      </c>
      <c r="P43" s="9">
        <v>25.5</v>
      </c>
      <c r="Q43" s="8">
        <v>120612</v>
      </c>
      <c r="R43" s="11">
        <v>20037</v>
      </c>
      <c r="S43" s="9">
        <v>5</v>
      </c>
      <c r="T43" s="10" t="s">
        <v>87</v>
      </c>
      <c r="U43" s="9">
        <v>17.600000000000001</v>
      </c>
      <c r="V43" s="9">
        <v>15.9</v>
      </c>
      <c r="W43" s="9">
        <v>19.399999999999999</v>
      </c>
      <c r="X43" s="8">
        <v>113718</v>
      </c>
      <c r="Y43" s="11">
        <v>19495</v>
      </c>
      <c r="Z43" s="9">
        <v>5.4</v>
      </c>
      <c r="AA43" s="10" t="s">
        <v>87</v>
      </c>
      <c r="AB43" s="9">
        <v>17.600000000000001</v>
      </c>
      <c r="AC43" s="9">
        <v>15.8</v>
      </c>
      <c r="AD43" s="9">
        <v>19.5</v>
      </c>
      <c r="AE43" s="8">
        <v>110699</v>
      </c>
      <c r="AF43" s="11">
        <v>14812</v>
      </c>
      <c r="AG43" s="9">
        <v>5.8</v>
      </c>
      <c r="AH43" s="10" t="s">
        <v>87</v>
      </c>
      <c r="AI43" s="9">
        <v>13.4</v>
      </c>
      <c r="AJ43" s="9">
        <v>11.9</v>
      </c>
      <c r="AK43" s="9">
        <v>14.9</v>
      </c>
      <c r="AL43" s="8">
        <v>110368</v>
      </c>
      <c r="AM43" s="11">
        <v>7641</v>
      </c>
      <c r="AN43" s="9">
        <v>6.7</v>
      </c>
      <c r="AO43" s="10" t="s">
        <v>87</v>
      </c>
      <c r="AP43" s="9">
        <v>8.3000000000000007</v>
      </c>
      <c r="AQ43" s="9">
        <v>7.2</v>
      </c>
      <c r="AR43" s="9">
        <v>9.4</v>
      </c>
      <c r="AS43" s="8">
        <v>91860</v>
      </c>
      <c r="AT43" s="11">
        <v>1932</v>
      </c>
      <c r="AU43" s="9">
        <v>11.9</v>
      </c>
      <c r="AV43" s="10" t="s">
        <v>87</v>
      </c>
      <c r="AW43" s="9">
        <v>3.5</v>
      </c>
      <c r="AX43" s="9">
        <v>2.7</v>
      </c>
      <c r="AY43" s="9">
        <v>4.3</v>
      </c>
      <c r="AZ43" s="8">
        <v>55436</v>
      </c>
      <c r="BA43" s="11">
        <v>122059</v>
      </c>
      <c r="BB43" s="9">
        <v>3.4</v>
      </c>
      <c r="BC43" s="10" t="s">
        <v>87</v>
      </c>
      <c r="BD43" s="9">
        <v>17.399999999999999</v>
      </c>
      <c r="BE43" s="9">
        <v>16.3</v>
      </c>
      <c r="BF43" s="9">
        <v>18.600000000000001</v>
      </c>
      <c r="BG43" s="8">
        <v>700920</v>
      </c>
    </row>
    <row r="44" spans="1:59" s="6" customFormat="1" ht="15" customHeight="1" x14ac:dyDescent="0.25">
      <c r="A44" s="12"/>
      <c r="B44" s="13" t="s">
        <v>56</v>
      </c>
      <c r="C44" s="9">
        <v>97.5</v>
      </c>
      <c r="D44" s="11">
        <v>46451</v>
      </c>
      <c r="E44" s="9">
        <v>4.5</v>
      </c>
      <c r="F44" s="10" t="s">
        <v>87</v>
      </c>
      <c r="G44" s="9">
        <v>31.4</v>
      </c>
      <c r="H44" s="9">
        <v>28.6</v>
      </c>
      <c r="I44" s="9">
        <v>34.200000000000003</v>
      </c>
      <c r="J44" s="8">
        <v>147788</v>
      </c>
      <c r="K44" s="11">
        <v>45067</v>
      </c>
      <c r="L44" s="9">
        <v>4.5</v>
      </c>
      <c r="M44" s="10" t="s">
        <v>87</v>
      </c>
      <c r="N44" s="9">
        <v>23.9</v>
      </c>
      <c r="O44" s="9">
        <v>21.8</v>
      </c>
      <c r="P44" s="9">
        <v>26</v>
      </c>
      <c r="Q44" s="8">
        <v>188375</v>
      </c>
      <c r="R44" s="11">
        <v>33986</v>
      </c>
      <c r="S44" s="9">
        <v>4.9000000000000004</v>
      </c>
      <c r="T44" s="10" t="s">
        <v>87</v>
      </c>
      <c r="U44" s="9">
        <v>17.399999999999999</v>
      </c>
      <c r="V44" s="9">
        <v>15.7</v>
      </c>
      <c r="W44" s="9">
        <v>19</v>
      </c>
      <c r="X44" s="8">
        <v>195664</v>
      </c>
      <c r="Y44" s="11">
        <v>30423</v>
      </c>
      <c r="Z44" s="9">
        <v>5.3</v>
      </c>
      <c r="AA44" s="10" t="s">
        <v>87</v>
      </c>
      <c r="AB44" s="9">
        <v>17.2</v>
      </c>
      <c r="AC44" s="9">
        <v>15.4</v>
      </c>
      <c r="AD44" s="9">
        <v>19</v>
      </c>
      <c r="AE44" s="8">
        <v>176963</v>
      </c>
      <c r="AF44" s="11">
        <v>20962</v>
      </c>
      <c r="AG44" s="9">
        <v>5.8</v>
      </c>
      <c r="AH44" s="10" t="s">
        <v>87</v>
      </c>
      <c r="AI44" s="9">
        <v>13.3</v>
      </c>
      <c r="AJ44" s="9">
        <v>11.7</v>
      </c>
      <c r="AK44" s="9">
        <v>14.8</v>
      </c>
      <c r="AL44" s="8">
        <v>158062</v>
      </c>
      <c r="AM44" s="11">
        <v>9946</v>
      </c>
      <c r="AN44" s="9">
        <v>6.7</v>
      </c>
      <c r="AO44" s="10" t="s">
        <v>87</v>
      </c>
      <c r="AP44" s="9">
        <v>8.1999999999999993</v>
      </c>
      <c r="AQ44" s="9">
        <v>7.2</v>
      </c>
      <c r="AR44" s="9">
        <v>9.3000000000000007</v>
      </c>
      <c r="AS44" s="8">
        <v>120894</v>
      </c>
      <c r="AT44" s="11">
        <v>2435</v>
      </c>
      <c r="AU44" s="9">
        <v>11.8</v>
      </c>
      <c r="AV44" s="10" t="s">
        <v>87</v>
      </c>
      <c r="AW44" s="9">
        <v>3.6</v>
      </c>
      <c r="AX44" s="9">
        <v>2.7</v>
      </c>
      <c r="AY44" s="9">
        <v>4.4000000000000004</v>
      </c>
      <c r="AZ44" s="8">
        <v>68502</v>
      </c>
      <c r="BA44" s="11">
        <v>189270</v>
      </c>
      <c r="BB44" s="9">
        <v>3.2</v>
      </c>
      <c r="BC44" s="10" t="s">
        <v>87</v>
      </c>
      <c r="BD44" s="9">
        <v>17.899999999999999</v>
      </c>
      <c r="BE44" s="9">
        <v>16.8</v>
      </c>
      <c r="BF44" s="9">
        <v>19</v>
      </c>
      <c r="BG44" s="8">
        <v>1056248</v>
      </c>
    </row>
    <row r="45" spans="1:59" s="6" customFormat="1" ht="15" customHeight="1" x14ac:dyDescent="0.25">
      <c r="A45" s="12"/>
      <c r="B45" s="13" t="s">
        <v>3</v>
      </c>
      <c r="C45" s="9">
        <v>99.5</v>
      </c>
      <c r="D45" s="11">
        <v>8871</v>
      </c>
      <c r="E45" s="9">
        <v>5.0999999999999996</v>
      </c>
      <c r="F45" s="10" t="s">
        <v>87</v>
      </c>
      <c r="G45" s="9">
        <v>31.7</v>
      </c>
      <c r="H45" s="9">
        <v>28.6</v>
      </c>
      <c r="I45" s="9">
        <v>34.9</v>
      </c>
      <c r="J45" s="8">
        <v>27973</v>
      </c>
      <c r="K45" s="11">
        <v>8742</v>
      </c>
      <c r="L45" s="9">
        <v>5.2</v>
      </c>
      <c r="M45" s="10" t="s">
        <v>87</v>
      </c>
      <c r="N45" s="9">
        <v>22.3</v>
      </c>
      <c r="O45" s="9">
        <v>20</v>
      </c>
      <c r="P45" s="9">
        <v>24.6</v>
      </c>
      <c r="Q45" s="8">
        <v>39147</v>
      </c>
      <c r="R45" s="11">
        <v>6309</v>
      </c>
      <c r="S45" s="9">
        <v>5.6</v>
      </c>
      <c r="T45" s="10" t="s">
        <v>87</v>
      </c>
      <c r="U45" s="9">
        <v>18.899999999999999</v>
      </c>
      <c r="V45" s="9">
        <v>16.8</v>
      </c>
      <c r="W45" s="9">
        <v>20.9</v>
      </c>
      <c r="X45" s="8">
        <v>33421</v>
      </c>
      <c r="Y45" s="11">
        <v>6235</v>
      </c>
      <c r="Z45" s="9">
        <v>5.9</v>
      </c>
      <c r="AA45" s="10" t="s">
        <v>87</v>
      </c>
      <c r="AB45" s="9">
        <v>18.5</v>
      </c>
      <c r="AC45" s="9">
        <v>16.3</v>
      </c>
      <c r="AD45" s="9">
        <v>20.6</v>
      </c>
      <c r="AE45" s="8">
        <v>33709</v>
      </c>
      <c r="AF45" s="11">
        <v>4987</v>
      </c>
      <c r="AG45" s="9">
        <v>6.4</v>
      </c>
      <c r="AH45" s="10" t="s">
        <v>87</v>
      </c>
      <c r="AI45" s="9">
        <v>13.6</v>
      </c>
      <c r="AJ45" s="9">
        <v>11.9</v>
      </c>
      <c r="AK45" s="9">
        <v>15.4</v>
      </c>
      <c r="AL45" s="8">
        <v>36535</v>
      </c>
      <c r="AM45" s="11">
        <v>2699</v>
      </c>
      <c r="AN45" s="9">
        <v>7.4</v>
      </c>
      <c r="AO45" s="10" t="s">
        <v>87</v>
      </c>
      <c r="AP45" s="9">
        <v>8.4</v>
      </c>
      <c r="AQ45" s="9">
        <v>7.2</v>
      </c>
      <c r="AR45" s="9">
        <v>9.6</v>
      </c>
      <c r="AS45" s="8">
        <v>32137</v>
      </c>
      <c r="AT45" s="11">
        <v>667</v>
      </c>
      <c r="AU45" s="9">
        <v>12.5</v>
      </c>
      <c r="AV45" s="10" t="s">
        <v>87</v>
      </c>
      <c r="AW45" s="9">
        <v>3.6</v>
      </c>
      <c r="AX45" s="9">
        <v>2.7</v>
      </c>
      <c r="AY45" s="9">
        <v>4.4000000000000004</v>
      </c>
      <c r="AZ45" s="8">
        <v>18735</v>
      </c>
      <c r="BA45" s="11">
        <v>38510</v>
      </c>
      <c r="BB45" s="9">
        <v>4</v>
      </c>
      <c r="BC45" s="10" t="s">
        <v>87</v>
      </c>
      <c r="BD45" s="9">
        <v>17.399999999999999</v>
      </c>
      <c r="BE45" s="9">
        <v>16</v>
      </c>
      <c r="BF45" s="9">
        <v>18.7</v>
      </c>
      <c r="BG45" s="8">
        <v>221656</v>
      </c>
    </row>
    <row r="46" spans="1:59" s="6" customFormat="1" ht="15" customHeight="1" x14ac:dyDescent="0.25">
      <c r="A46" s="12"/>
      <c r="B46" s="13" t="s">
        <v>2</v>
      </c>
      <c r="C46" s="9">
        <v>75.900000000000006</v>
      </c>
      <c r="D46" s="11">
        <v>4605</v>
      </c>
      <c r="E46" s="9">
        <v>5.6</v>
      </c>
      <c r="F46" s="10" t="s">
        <v>87</v>
      </c>
      <c r="G46" s="9">
        <v>33.1</v>
      </c>
      <c r="H46" s="9">
        <v>29.5</v>
      </c>
      <c r="I46" s="9">
        <v>36.700000000000003</v>
      </c>
      <c r="J46" s="8">
        <v>13925</v>
      </c>
      <c r="K46" s="11">
        <v>5104</v>
      </c>
      <c r="L46" s="9">
        <v>5.6</v>
      </c>
      <c r="M46" s="10" t="s">
        <v>87</v>
      </c>
      <c r="N46" s="9">
        <v>24.3</v>
      </c>
      <c r="O46" s="9">
        <v>21.6</v>
      </c>
      <c r="P46" s="9">
        <v>27</v>
      </c>
      <c r="Q46" s="8">
        <v>20990</v>
      </c>
      <c r="R46" s="11">
        <v>3505</v>
      </c>
      <c r="S46" s="9">
        <v>6.2</v>
      </c>
      <c r="T46" s="10" t="s">
        <v>87</v>
      </c>
      <c r="U46" s="9">
        <v>19.399999999999999</v>
      </c>
      <c r="V46" s="9">
        <v>17.100000000000001</v>
      </c>
      <c r="W46" s="9">
        <v>21.8</v>
      </c>
      <c r="X46" s="8">
        <v>18044</v>
      </c>
      <c r="Y46" s="11">
        <v>2931</v>
      </c>
      <c r="Z46" s="9">
        <v>6.5</v>
      </c>
      <c r="AA46" s="10" t="s">
        <v>87</v>
      </c>
      <c r="AB46" s="9">
        <v>19.399999999999999</v>
      </c>
      <c r="AC46" s="9">
        <v>16.899999999999999</v>
      </c>
      <c r="AD46" s="9">
        <v>21.9</v>
      </c>
      <c r="AE46" s="8">
        <v>15094</v>
      </c>
      <c r="AF46" s="11">
        <v>1869</v>
      </c>
      <c r="AG46" s="9">
        <v>7.2</v>
      </c>
      <c r="AH46" s="10" t="s">
        <v>87</v>
      </c>
      <c r="AI46" s="9">
        <v>14.9</v>
      </c>
      <c r="AJ46" s="9">
        <v>12.8</v>
      </c>
      <c r="AK46" s="9">
        <v>17</v>
      </c>
      <c r="AL46" s="8">
        <v>12530</v>
      </c>
      <c r="AM46" s="11">
        <v>716</v>
      </c>
      <c r="AN46" s="9">
        <v>8.6</v>
      </c>
      <c r="AO46" s="10" t="s">
        <v>87</v>
      </c>
      <c r="AP46" s="9">
        <v>9.4</v>
      </c>
      <c r="AQ46" s="9">
        <v>7.8</v>
      </c>
      <c r="AR46" s="9">
        <v>10.9</v>
      </c>
      <c r="AS46" s="8">
        <v>7644</v>
      </c>
      <c r="AT46" s="11">
        <v>112</v>
      </c>
      <c r="AU46" s="9">
        <v>15.5</v>
      </c>
      <c r="AV46" s="10" t="s">
        <v>87</v>
      </c>
      <c r="AW46" s="9">
        <v>3.8</v>
      </c>
      <c r="AX46" s="9">
        <v>2.7</v>
      </c>
      <c r="AY46" s="9">
        <v>5</v>
      </c>
      <c r="AZ46" s="8">
        <v>2934</v>
      </c>
      <c r="BA46" s="11">
        <v>18842</v>
      </c>
      <c r="BB46" s="9">
        <v>4.7</v>
      </c>
      <c r="BC46" s="10" t="s">
        <v>87</v>
      </c>
      <c r="BD46" s="9">
        <v>20.7</v>
      </c>
      <c r="BE46" s="9">
        <v>18.8</v>
      </c>
      <c r="BF46" s="9">
        <v>22.6</v>
      </c>
      <c r="BG46" s="8">
        <v>91161</v>
      </c>
    </row>
    <row r="47" spans="1:59" s="6" customFormat="1" ht="15.75" x14ac:dyDescent="0.25">
      <c r="A47" s="7"/>
      <c r="B47" s="32" t="s">
        <v>1</v>
      </c>
      <c r="C47" s="47">
        <v>100</v>
      </c>
      <c r="D47" s="33">
        <v>8370</v>
      </c>
      <c r="E47" s="45">
        <v>4.7</v>
      </c>
      <c r="F47" s="46" t="s">
        <v>87</v>
      </c>
      <c r="G47" s="47">
        <v>33.6</v>
      </c>
      <c r="H47" s="47">
        <v>30.6</v>
      </c>
      <c r="I47" s="47">
        <v>36.700000000000003</v>
      </c>
      <c r="J47" s="48">
        <v>24874</v>
      </c>
      <c r="K47" s="33">
        <v>9375</v>
      </c>
      <c r="L47" s="45">
        <v>5.0999999999999996</v>
      </c>
      <c r="M47" s="46" t="s">
        <v>87</v>
      </c>
      <c r="N47" s="47">
        <v>24.1</v>
      </c>
      <c r="O47" s="47">
        <v>21.7</v>
      </c>
      <c r="P47" s="47">
        <v>26.5</v>
      </c>
      <c r="Q47" s="48">
        <v>38941</v>
      </c>
      <c r="R47" s="33">
        <v>5841</v>
      </c>
      <c r="S47" s="45">
        <v>5.5</v>
      </c>
      <c r="T47" s="46" t="s">
        <v>87</v>
      </c>
      <c r="U47" s="47">
        <v>16.899999999999999</v>
      </c>
      <c r="V47" s="47">
        <v>15.1</v>
      </c>
      <c r="W47" s="47">
        <v>18.8</v>
      </c>
      <c r="X47" s="48">
        <v>34497</v>
      </c>
      <c r="Y47" s="33">
        <v>4690</v>
      </c>
      <c r="Z47" s="45">
        <v>5.9</v>
      </c>
      <c r="AA47" s="46" t="s">
        <v>87</v>
      </c>
      <c r="AB47" s="47">
        <v>17</v>
      </c>
      <c r="AC47" s="47">
        <v>15</v>
      </c>
      <c r="AD47" s="47">
        <v>18.899999999999999</v>
      </c>
      <c r="AE47" s="48">
        <v>27614</v>
      </c>
      <c r="AF47" s="33">
        <v>2780</v>
      </c>
      <c r="AG47" s="45">
        <v>6.5</v>
      </c>
      <c r="AH47" s="46" t="s">
        <v>87</v>
      </c>
      <c r="AI47" s="47">
        <v>13</v>
      </c>
      <c r="AJ47" s="47">
        <v>11.4</v>
      </c>
      <c r="AK47" s="47">
        <v>14.7</v>
      </c>
      <c r="AL47" s="48">
        <v>21364</v>
      </c>
      <c r="AM47" s="33">
        <v>1236</v>
      </c>
      <c r="AN47" s="45">
        <v>7.7</v>
      </c>
      <c r="AO47" s="46" t="s">
        <v>87</v>
      </c>
      <c r="AP47" s="47">
        <v>7.8</v>
      </c>
      <c r="AQ47" s="47">
        <v>6.7</v>
      </c>
      <c r="AR47" s="47">
        <v>9</v>
      </c>
      <c r="AS47" s="48">
        <v>15776</v>
      </c>
      <c r="AT47" s="33">
        <v>326</v>
      </c>
      <c r="AU47" s="45">
        <v>13.2</v>
      </c>
      <c r="AV47" s="46" t="s">
        <v>87</v>
      </c>
      <c r="AW47" s="47">
        <v>3.5</v>
      </c>
      <c r="AX47" s="47">
        <v>2.6</v>
      </c>
      <c r="AY47" s="47">
        <v>4.4000000000000004</v>
      </c>
      <c r="AZ47" s="48">
        <v>9314</v>
      </c>
      <c r="BA47" s="33">
        <v>32618</v>
      </c>
      <c r="BB47" s="45">
        <v>3.8</v>
      </c>
      <c r="BC47" s="46" t="s">
        <v>87</v>
      </c>
      <c r="BD47" s="47">
        <v>18.899999999999999</v>
      </c>
      <c r="BE47" s="47">
        <v>17.5</v>
      </c>
      <c r="BF47" s="47">
        <v>20.3</v>
      </c>
      <c r="BG47" s="48">
        <v>172379</v>
      </c>
    </row>
    <row r="48" spans="1:59" s="6" customFormat="1" ht="15.75" x14ac:dyDescent="0.25">
      <c r="A48" s="27" t="s">
        <v>248</v>
      </c>
      <c r="B48" s="13"/>
      <c r="C48" s="9"/>
      <c r="D48" s="11"/>
      <c r="E48" s="50"/>
      <c r="F48" s="10"/>
      <c r="G48" s="9"/>
      <c r="H48" s="9"/>
      <c r="I48" s="9"/>
      <c r="J48" s="11"/>
      <c r="K48" s="11"/>
      <c r="L48" s="50"/>
      <c r="M48" s="10"/>
      <c r="N48" s="9"/>
      <c r="O48" s="9"/>
      <c r="P48" s="9"/>
      <c r="Q48" s="11"/>
      <c r="R48" s="11"/>
      <c r="S48" s="50"/>
      <c r="T48" s="10"/>
      <c r="U48" s="9"/>
      <c r="V48" s="9"/>
      <c r="W48" s="9"/>
      <c r="X48" s="11"/>
      <c r="Y48" s="11"/>
      <c r="Z48" s="50"/>
      <c r="AA48" s="10"/>
      <c r="AB48" s="9"/>
      <c r="AC48" s="9"/>
      <c r="AD48" s="9"/>
      <c r="AE48" s="11"/>
      <c r="AF48" s="11"/>
      <c r="AG48" s="50"/>
      <c r="AH48" s="10"/>
      <c r="AI48" s="9"/>
      <c r="AJ48" s="9"/>
      <c r="AK48" s="9"/>
      <c r="AL48" s="11"/>
      <c r="AM48" s="11"/>
      <c r="AN48" s="50"/>
      <c r="AO48" s="10"/>
      <c r="AP48" s="9"/>
      <c r="AQ48" s="9"/>
      <c r="AR48" s="9"/>
      <c r="AS48" s="11"/>
      <c r="AT48" s="11"/>
      <c r="AU48" s="50"/>
      <c r="AV48" s="10"/>
      <c r="AW48" s="9"/>
      <c r="AX48" s="9"/>
      <c r="AY48" s="9"/>
      <c r="AZ48" s="11"/>
      <c r="BA48" s="11"/>
      <c r="BB48" s="50"/>
      <c r="BC48" s="10"/>
      <c r="BD48" s="9"/>
      <c r="BE48" s="9"/>
      <c r="BF48" s="9"/>
      <c r="BG48" s="11"/>
    </row>
    <row r="49" spans="1:59" s="6" customFormat="1" ht="15.75" x14ac:dyDescent="0.25">
      <c r="A49" s="27" t="s">
        <v>249</v>
      </c>
      <c r="B49" s="13"/>
      <c r="C49" s="9"/>
      <c r="D49" s="11"/>
      <c r="E49" s="50"/>
      <c r="F49" s="10"/>
      <c r="G49" s="9"/>
      <c r="H49" s="9"/>
      <c r="I49" s="9"/>
      <c r="J49" s="11"/>
      <c r="K49" s="11"/>
      <c r="L49" s="50"/>
      <c r="M49" s="10"/>
      <c r="N49" s="9"/>
      <c r="O49" s="9"/>
      <c r="P49" s="9"/>
      <c r="Q49" s="11"/>
      <c r="R49" s="11"/>
      <c r="S49" s="50"/>
      <c r="T49" s="10"/>
      <c r="U49" s="9"/>
      <c r="V49" s="9"/>
      <c r="W49" s="9"/>
      <c r="X49" s="11"/>
      <c r="Y49" s="11"/>
      <c r="Z49" s="50"/>
      <c r="AA49" s="10"/>
      <c r="AB49" s="9"/>
      <c r="AC49" s="9"/>
      <c r="AD49" s="9"/>
      <c r="AE49" s="11"/>
      <c r="AF49" s="11"/>
      <c r="AG49" s="50"/>
      <c r="AH49" s="10"/>
      <c r="AI49" s="9"/>
      <c r="AJ49" s="9"/>
      <c r="AK49" s="9"/>
      <c r="AL49" s="11"/>
      <c r="AM49" s="11"/>
      <c r="AN49" s="50"/>
      <c r="AO49" s="10"/>
      <c r="AP49" s="9"/>
      <c r="AQ49" s="9"/>
      <c r="AR49" s="9"/>
      <c r="AS49" s="11"/>
      <c r="AT49" s="11"/>
      <c r="AU49" s="50"/>
      <c r="AV49" s="10"/>
      <c r="AW49" s="9"/>
      <c r="AX49" s="9"/>
      <c r="AY49" s="9"/>
      <c r="AZ49" s="11"/>
      <c r="BA49" s="11"/>
      <c r="BB49" s="50"/>
      <c r="BC49" s="10"/>
      <c r="BD49" s="9"/>
      <c r="BE49" s="9"/>
      <c r="BF49" s="9"/>
      <c r="BG49" s="11"/>
    </row>
    <row r="50" spans="1:59" s="6" customFormat="1" ht="24.95" customHeight="1" x14ac:dyDescent="0.25">
      <c r="A50" s="27" t="s">
        <v>275</v>
      </c>
      <c r="B50" s="13"/>
      <c r="C50" s="9"/>
      <c r="D50" s="11"/>
      <c r="E50" s="50"/>
      <c r="F50" s="10"/>
      <c r="G50" s="9"/>
      <c r="H50" s="9"/>
      <c r="I50" s="9"/>
      <c r="J50" s="11"/>
      <c r="K50" s="11"/>
      <c r="L50" s="50"/>
      <c r="M50" s="10"/>
      <c r="N50" s="9"/>
      <c r="O50" s="9"/>
      <c r="P50" s="9"/>
      <c r="Q50" s="11"/>
      <c r="R50" s="11"/>
      <c r="S50" s="50"/>
      <c r="T50" s="10"/>
      <c r="U50" s="9"/>
      <c r="V50" s="9"/>
      <c r="W50" s="9"/>
      <c r="X50" s="11"/>
      <c r="Y50" s="11"/>
      <c r="Z50" s="50"/>
      <c r="AA50" s="10"/>
      <c r="AB50" s="9"/>
      <c r="AC50" s="9"/>
      <c r="AD50" s="9"/>
      <c r="AE50" s="11"/>
      <c r="AF50" s="11"/>
      <c r="AG50" s="50"/>
      <c r="AH50" s="10"/>
      <c r="AI50" s="9"/>
      <c r="AJ50" s="9"/>
      <c r="AK50" s="9"/>
      <c r="AL50" s="11"/>
      <c r="AM50" s="11"/>
      <c r="AN50" s="50"/>
      <c r="AO50" s="10"/>
      <c r="AP50" s="9"/>
      <c r="AQ50" s="9"/>
      <c r="AR50" s="9"/>
      <c r="AS50" s="11"/>
      <c r="AT50" s="11"/>
      <c r="AU50" s="50"/>
      <c r="AV50" s="10"/>
      <c r="AW50" s="9"/>
      <c r="AX50" s="9"/>
      <c r="AY50" s="9"/>
      <c r="AZ50" s="11"/>
      <c r="BA50" s="11"/>
      <c r="BB50" s="50"/>
      <c r="BC50" s="10"/>
      <c r="BD50" s="9"/>
      <c r="BE50" s="9"/>
      <c r="BF50" s="9"/>
      <c r="BG50" s="11"/>
    </row>
    <row r="51" spans="1:59" s="6" customFormat="1" ht="65.099999999999994" customHeight="1" x14ac:dyDescent="0.25">
      <c r="A51" s="177" t="s">
        <v>267</v>
      </c>
      <c r="B51" s="177"/>
      <c r="C51" s="177"/>
      <c r="D51" s="177"/>
      <c r="E51" s="177"/>
      <c r="F51" s="177"/>
      <c r="G51" s="177"/>
      <c r="H51" s="177"/>
      <c r="I51" s="177"/>
      <c r="J51" s="177"/>
      <c r="K51" s="177"/>
      <c r="L51" s="17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8"/>
    </row>
    <row r="52" spans="1:59" s="6" customFormat="1" ht="19.899999999999999" customHeight="1" x14ac:dyDescent="0.25">
      <c r="A52" s="164" t="s">
        <v>265</v>
      </c>
      <c r="B52" s="27"/>
      <c r="C52" s="15"/>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8"/>
    </row>
    <row r="53" spans="1:59" s="6" customFormat="1" ht="19.899999999999999" customHeight="1" x14ac:dyDescent="0.25">
      <c r="A53" s="162" t="s">
        <v>264</v>
      </c>
      <c r="B53" s="162"/>
      <c r="C53" s="15"/>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8"/>
    </row>
    <row r="54" spans="1:59" ht="30" customHeight="1" x14ac:dyDescent="0.25">
      <c r="A54" s="163" t="s">
        <v>0</v>
      </c>
      <c r="B54" s="27"/>
      <c r="C54" s="15"/>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8"/>
    </row>
    <row r="55" spans="1:59" s="6" customFormat="1" ht="15" hidden="1" customHeight="1"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3"/>
      <c r="BA55" s="5"/>
      <c r="BB55" s="5"/>
      <c r="BC55" s="5"/>
      <c r="BD55" s="5"/>
      <c r="BE55" s="5"/>
      <c r="BF55" s="5"/>
      <c r="BG55" s="3"/>
    </row>
    <row r="56" spans="1:59" s="6" customFormat="1" ht="15" hidden="1" customHeight="1" x14ac:dyDescent="0.25">
      <c r="A56" s="5"/>
      <c r="B56" s="5"/>
      <c r="C56" s="4"/>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3"/>
      <c r="BA56" s="5"/>
      <c r="BB56" s="5"/>
      <c r="BC56" s="5"/>
      <c r="BD56" s="5"/>
      <c r="BE56" s="5"/>
      <c r="BF56" s="5"/>
      <c r="BG56" s="3"/>
    </row>
    <row r="57" spans="1:59" ht="15.75" hidden="1" x14ac:dyDescent="0.25">
      <c r="A57" s="5"/>
      <c r="B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3"/>
      <c r="BA57" s="5"/>
      <c r="BB57" s="5"/>
      <c r="BC57" s="5"/>
      <c r="BD57" s="5"/>
      <c r="BE57" s="5"/>
      <c r="BF57" s="5"/>
      <c r="BG57" s="3"/>
    </row>
  </sheetData>
  <mergeCells count="27">
    <mergeCell ref="R5:X5"/>
    <mergeCell ref="Y5:AE5"/>
    <mergeCell ref="AF5:AL5"/>
    <mergeCell ref="AM5:AS5"/>
    <mergeCell ref="AT5:AZ5"/>
    <mergeCell ref="A1:Q1"/>
    <mergeCell ref="D5:J5"/>
    <mergeCell ref="K5:Q5"/>
    <mergeCell ref="E6:F6"/>
    <mergeCell ref="H6:I6"/>
    <mergeCell ref="L6:M6"/>
    <mergeCell ref="O6:P6"/>
    <mergeCell ref="A2:C2"/>
    <mergeCell ref="AG6:AH6"/>
    <mergeCell ref="BA5:BG5"/>
    <mergeCell ref="AJ6:AK6"/>
    <mergeCell ref="AN6:AO6"/>
    <mergeCell ref="AQ6:AR6"/>
    <mergeCell ref="AU6:AV6"/>
    <mergeCell ref="AX6:AY6"/>
    <mergeCell ref="BB6:BC6"/>
    <mergeCell ref="BE6:BF6"/>
    <mergeCell ref="A51:L51"/>
    <mergeCell ref="S6:T6"/>
    <mergeCell ref="V6:W6"/>
    <mergeCell ref="Z6:AA6"/>
    <mergeCell ref="AC6:AD6"/>
  </mergeCells>
  <hyperlinks>
    <hyperlink ref="A53" r:id="rId1" display="See Appendix - modelled estimates for PHNs, National Study of Mental Health and Wellbeing methodology, 2020-2022 for more information on these modelled estimates" xr:uid="{36168915-528B-48BE-A2F2-8821B4DF8481}"/>
    <hyperlink ref="A53:B53" r:id="rId2" display="See National Study of Mental Health and Wellbeing Methodology for more information on the method, sources of data, accuracy, interpretation and assessment of these modelled estimates." xr:uid="{55CE2B1D-FBFD-4BCB-AC10-E0B1D9C0F9BA}"/>
    <hyperlink ref="A54" r:id="rId3" location="copyright-and-creative-commons" xr:uid="{CA346119-50A2-4BA3-9E09-FEBDC9439439}"/>
    <hyperlink ref="A52" r:id="rId4" display="(a) Sum of modelled PHNs. Note these will differ from direct estimates published in National Study of Mental Health and Wellbeing." xr:uid="{FC750064-AD96-4C2B-9A60-086E78655CBC}"/>
  </hyperlinks>
  <pageMargins left="0.7" right="0.7" top="0.75" bottom="0.75" header="0.3" footer="0.3"/>
  <pageSetup paperSize="9"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FFE73-D774-4090-A0B0-DE7A787A25AD}">
  <dimension ref="A1:BG55"/>
  <sheetViews>
    <sheetView zoomScaleNormal="100" workbookViewId="0">
      <pane xSplit="3" ySplit="7" topLeftCell="D8" activePane="bottomRight" state="frozen"/>
      <selection activeCell="A51" sqref="A51"/>
      <selection pane="topRight" activeCell="A51" sqref="A51"/>
      <selection pane="bottomLeft" activeCell="A51" sqref="A51"/>
      <selection pane="bottomRight" sqref="A1:Q1"/>
    </sheetView>
  </sheetViews>
  <sheetFormatPr defaultColWidth="0" defaultRowHeight="0" customHeight="1" zeroHeight="1" x14ac:dyDescent="0.25"/>
  <cols>
    <col min="1" max="1" width="12.7109375" customWidth="1"/>
    <col min="2" max="2" width="50.7109375" style="2" customWidth="1"/>
    <col min="3" max="3" width="15.7109375" style="2" customWidth="1"/>
    <col min="4" max="4" width="15.7109375" style="1" customWidth="1"/>
    <col min="5" max="9" width="12.7109375" customWidth="1"/>
    <col min="10" max="10" width="13.7109375" customWidth="1"/>
    <col min="11" max="11" width="15.7109375" customWidth="1"/>
    <col min="12" max="16" width="12.7109375" customWidth="1"/>
    <col min="17" max="17" width="13.7109375" customWidth="1"/>
    <col min="18" max="18" width="15.7109375" customWidth="1"/>
    <col min="19" max="23" width="12.7109375" customWidth="1"/>
    <col min="24" max="24" width="13.7109375" customWidth="1"/>
    <col min="25" max="25" width="15.7109375" customWidth="1"/>
    <col min="26" max="30" width="12.7109375" customWidth="1"/>
    <col min="31" max="31" width="13.7109375" customWidth="1"/>
    <col min="32" max="32" width="15.7109375" customWidth="1"/>
    <col min="33" max="37" width="12.7109375" customWidth="1"/>
    <col min="38" max="38" width="13.7109375" customWidth="1"/>
    <col min="39" max="39" width="15.7109375" customWidth="1"/>
    <col min="40" max="44" width="12.7109375" customWidth="1"/>
    <col min="45" max="45" width="13.7109375" customWidth="1"/>
    <col min="46" max="46" width="15.7109375" customWidth="1"/>
    <col min="47" max="51" width="12.7109375" customWidth="1"/>
    <col min="52" max="52" width="13.7109375" customWidth="1"/>
    <col min="53" max="53" width="15.7109375" customWidth="1"/>
    <col min="54" max="58" width="12.7109375" customWidth="1"/>
    <col min="59" max="59" width="13.7109375" customWidth="1"/>
    <col min="60" max="16384" width="12.7109375" hidden="1"/>
  </cols>
  <sheetData>
    <row r="1" spans="1:59" ht="0.95" customHeight="1" x14ac:dyDescent="0.25">
      <c r="A1" s="179" t="s">
        <v>288</v>
      </c>
      <c r="B1" s="179"/>
      <c r="C1" s="179"/>
      <c r="D1" s="179"/>
      <c r="E1" s="179"/>
      <c r="F1" s="179"/>
      <c r="G1" s="179"/>
      <c r="H1" s="179"/>
      <c r="I1" s="179"/>
      <c r="J1" s="179"/>
      <c r="K1" s="179"/>
      <c r="L1" s="179"/>
      <c r="M1" s="179"/>
      <c r="N1" s="179"/>
      <c r="O1" s="179"/>
      <c r="P1" s="179"/>
      <c r="Q1" s="179"/>
    </row>
    <row r="2" spans="1:59" ht="60" customHeight="1" x14ac:dyDescent="0.25">
      <c r="A2" s="172" t="s">
        <v>43</v>
      </c>
      <c r="B2" s="172"/>
      <c r="C2" s="172"/>
      <c r="D2" s="24"/>
      <c r="E2" s="24"/>
      <c r="F2" s="24"/>
      <c r="G2" s="24"/>
      <c r="H2" s="24"/>
      <c r="I2" s="24"/>
      <c r="J2" s="24"/>
      <c r="K2" s="24"/>
      <c r="L2" s="25"/>
      <c r="M2" s="25"/>
      <c r="N2" s="25"/>
      <c r="O2" s="25"/>
      <c r="P2" s="25"/>
      <c r="Q2" s="25"/>
      <c r="R2" s="24"/>
      <c r="S2" s="25"/>
      <c r="T2" s="25"/>
      <c r="U2" s="24"/>
      <c r="V2" s="24"/>
      <c r="W2" s="24"/>
      <c r="X2" s="25"/>
      <c r="Y2" s="25"/>
      <c r="Z2" s="25"/>
      <c r="AA2" s="25"/>
      <c r="AB2" s="25"/>
      <c r="AC2" s="25"/>
      <c r="AD2" s="25"/>
      <c r="AE2" s="25"/>
      <c r="AF2" s="24"/>
      <c r="AG2" s="25"/>
      <c r="AH2" s="25"/>
      <c r="AI2" s="24"/>
      <c r="AJ2" s="24"/>
      <c r="AK2" s="24"/>
      <c r="AL2" s="24"/>
      <c r="AM2" s="25"/>
      <c r="AN2" s="25"/>
      <c r="AO2" s="25"/>
      <c r="AP2" s="25"/>
      <c r="AQ2" s="25"/>
      <c r="AR2" s="25"/>
      <c r="AS2" s="25"/>
      <c r="AT2" s="24"/>
      <c r="AU2" s="25"/>
      <c r="AV2" s="25"/>
      <c r="AW2" s="24"/>
      <c r="AX2" s="24"/>
      <c r="AY2" s="24"/>
      <c r="AZ2" s="24"/>
      <c r="BA2" s="24"/>
      <c r="BB2" s="25"/>
      <c r="BC2" s="25"/>
      <c r="BD2" s="24"/>
      <c r="BE2" s="24"/>
      <c r="BF2" s="24"/>
      <c r="BG2" s="24"/>
    </row>
    <row r="3" spans="1:59" s="159" customFormat="1" ht="36" customHeight="1" thickBot="1" x14ac:dyDescent="0.35">
      <c r="A3" s="159" t="s">
        <v>79</v>
      </c>
    </row>
    <row r="4" spans="1:59" s="158" customFormat="1" ht="30" customHeight="1" thickTop="1" thickBot="1" x14ac:dyDescent="0.35">
      <c r="A4" s="158" t="s">
        <v>287</v>
      </c>
    </row>
    <row r="5" spans="1:59" s="22" customFormat="1" ht="19.899999999999999" customHeight="1" thickTop="1" x14ac:dyDescent="0.25">
      <c r="A5" s="23"/>
      <c r="D5" s="178" t="s">
        <v>44</v>
      </c>
      <c r="E5" s="178"/>
      <c r="F5" s="178"/>
      <c r="G5" s="178"/>
      <c r="H5" s="178"/>
      <c r="I5" s="178"/>
      <c r="J5" s="178"/>
      <c r="K5" s="178" t="s">
        <v>45</v>
      </c>
      <c r="L5" s="178"/>
      <c r="M5" s="178"/>
      <c r="N5" s="178"/>
      <c r="O5" s="178"/>
      <c r="P5" s="178"/>
      <c r="Q5" s="178"/>
      <c r="R5" s="178" t="s">
        <v>46</v>
      </c>
      <c r="S5" s="178"/>
      <c r="T5" s="178"/>
      <c r="U5" s="178"/>
      <c r="V5" s="178"/>
      <c r="W5" s="178"/>
      <c r="X5" s="178"/>
      <c r="Y5" s="178" t="s">
        <v>47</v>
      </c>
      <c r="Z5" s="178"/>
      <c r="AA5" s="178"/>
      <c r="AB5" s="178"/>
      <c r="AC5" s="178"/>
      <c r="AD5" s="178"/>
      <c r="AE5" s="178"/>
      <c r="AF5" s="178" t="s">
        <v>48</v>
      </c>
      <c r="AG5" s="178"/>
      <c r="AH5" s="178"/>
      <c r="AI5" s="178"/>
      <c r="AJ5" s="178"/>
      <c r="AK5" s="178"/>
      <c r="AL5" s="178"/>
      <c r="AM5" s="178" t="s">
        <v>49</v>
      </c>
      <c r="AN5" s="178"/>
      <c r="AO5" s="178"/>
      <c r="AP5" s="178"/>
      <c r="AQ5" s="178"/>
      <c r="AR5" s="178"/>
      <c r="AS5" s="178"/>
      <c r="AT5" s="178" t="s">
        <v>50</v>
      </c>
      <c r="AU5" s="178"/>
      <c r="AV5" s="178"/>
      <c r="AW5" s="178"/>
      <c r="AX5" s="178"/>
      <c r="AY5" s="178"/>
      <c r="AZ5" s="178"/>
      <c r="BA5" s="178" t="s">
        <v>51</v>
      </c>
      <c r="BB5" s="178"/>
      <c r="BC5" s="178"/>
      <c r="BD5" s="178"/>
      <c r="BE5" s="178"/>
      <c r="BF5" s="178"/>
      <c r="BG5" s="178"/>
    </row>
    <row r="6" spans="1:59" s="18" customFormat="1" ht="49.9" customHeight="1" x14ac:dyDescent="0.25">
      <c r="A6" s="21" t="s">
        <v>42</v>
      </c>
      <c r="B6" s="21" t="s">
        <v>41</v>
      </c>
      <c r="C6" s="34" t="s">
        <v>268</v>
      </c>
      <c r="D6" s="20" t="s">
        <v>40</v>
      </c>
      <c r="E6" s="178" t="s">
        <v>266</v>
      </c>
      <c r="F6" s="178"/>
      <c r="G6" s="20" t="s">
        <v>38</v>
      </c>
      <c r="H6" s="178" t="s">
        <v>37</v>
      </c>
      <c r="I6" s="178"/>
      <c r="J6" s="19" t="s">
        <v>36</v>
      </c>
      <c r="K6" s="20" t="s">
        <v>40</v>
      </c>
      <c r="L6" s="178" t="s">
        <v>266</v>
      </c>
      <c r="M6" s="178"/>
      <c r="N6" s="20" t="s">
        <v>38</v>
      </c>
      <c r="O6" s="178" t="s">
        <v>37</v>
      </c>
      <c r="P6" s="178"/>
      <c r="Q6" s="19" t="s">
        <v>36</v>
      </c>
      <c r="R6" s="20" t="s">
        <v>40</v>
      </c>
      <c r="S6" s="178" t="s">
        <v>266</v>
      </c>
      <c r="T6" s="178"/>
      <c r="U6" s="20" t="s">
        <v>38</v>
      </c>
      <c r="V6" s="178" t="s">
        <v>37</v>
      </c>
      <c r="W6" s="178"/>
      <c r="X6" s="19" t="s">
        <v>36</v>
      </c>
      <c r="Y6" s="20" t="s">
        <v>40</v>
      </c>
      <c r="Z6" s="178" t="s">
        <v>266</v>
      </c>
      <c r="AA6" s="178"/>
      <c r="AB6" s="20" t="s">
        <v>38</v>
      </c>
      <c r="AC6" s="178" t="s">
        <v>37</v>
      </c>
      <c r="AD6" s="178"/>
      <c r="AE6" s="19" t="s">
        <v>36</v>
      </c>
      <c r="AF6" s="20" t="s">
        <v>40</v>
      </c>
      <c r="AG6" s="178" t="s">
        <v>266</v>
      </c>
      <c r="AH6" s="178"/>
      <c r="AI6" s="20" t="s">
        <v>38</v>
      </c>
      <c r="AJ6" s="178" t="s">
        <v>37</v>
      </c>
      <c r="AK6" s="178"/>
      <c r="AL6" s="19" t="s">
        <v>36</v>
      </c>
      <c r="AM6" s="20" t="s">
        <v>40</v>
      </c>
      <c r="AN6" s="178" t="s">
        <v>266</v>
      </c>
      <c r="AO6" s="178"/>
      <c r="AP6" s="20" t="s">
        <v>38</v>
      </c>
      <c r="AQ6" s="178" t="s">
        <v>37</v>
      </c>
      <c r="AR6" s="178"/>
      <c r="AS6" s="19" t="s">
        <v>36</v>
      </c>
      <c r="AT6" s="20" t="s">
        <v>40</v>
      </c>
      <c r="AU6" s="178" t="s">
        <v>266</v>
      </c>
      <c r="AV6" s="178"/>
      <c r="AW6" s="20" t="s">
        <v>38</v>
      </c>
      <c r="AX6" s="178" t="s">
        <v>37</v>
      </c>
      <c r="AY6" s="178"/>
      <c r="AZ6" s="19" t="s">
        <v>36</v>
      </c>
      <c r="BA6" s="20" t="s">
        <v>40</v>
      </c>
      <c r="BB6" s="178" t="s">
        <v>266</v>
      </c>
      <c r="BC6" s="178"/>
      <c r="BD6" s="20" t="s">
        <v>38</v>
      </c>
      <c r="BE6" s="178" t="s">
        <v>37</v>
      </c>
      <c r="BF6" s="178"/>
      <c r="BG6" s="19" t="s">
        <v>36</v>
      </c>
    </row>
    <row r="7" spans="1:59" s="14" customFormat="1" ht="15.75" x14ac:dyDescent="0.25">
      <c r="A7" s="17"/>
      <c r="B7" s="17"/>
      <c r="C7" s="15" t="s">
        <v>34</v>
      </c>
      <c r="D7" s="16" t="s">
        <v>57</v>
      </c>
      <c r="E7" s="15" t="s">
        <v>34</v>
      </c>
      <c r="F7" s="15" t="s">
        <v>35</v>
      </c>
      <c r="G7" s="15" t="s">
        <v>34</v>
      </c>
      <c r="H7" s="15" t="s">
        <v>33</v>
      </c>
      <c r="I7" s="15" t="s">
        <v>32</v>
      </c>
      <c r="J7" s="15" t="s">
        <v>57</v>
      </c>
      <c r="K7" s="16" t="s">
        <v>57</v>
      </c>
      <c r="L7" s="15" t="s">
        <v>34</v>
      </c>
      <c r="M7" s="15" t="s">
        <v>35</v>
      </c>
      <c r="N7" s="15" t="s">
        <v>34</v>
      </c>
      <c r="O7" s="15" t="s">
        <v>33</v>
      </c>
      <c r="P7" s="15" t="s">
        <v>32</v>
      </c>
      <c r="Q7" s="15" t="s">
        <v>57</v>
      </c>
      <c r="R7" s="16" t="s">
        <v>57</v>
      </c>
      <c r="S7" s="15" t="s">
        <v>34</v>
      </c>
      <c r="T7" s="15" t="s">
        <v>35</v>
      </c>
      <c r="U7" s="15" t="s">
        <v>34</v>
      </c>
      <c r="V7" s="15" t="s">
        <v>33</v>
      </c>
      <c r="W7" s="15" t="s">
        <v>32</v>
      </c>
      <c r="X7" s="15" t="s">
        <v>57</v>
      </c>
      <c r="Y7" s="16" t="s">
        <v>57</v>
      </c>
      <c r="Z7" s="15" t="s">
        <v>34</v>
      </c>
      <c r="AA7" s="15" t="s">
        <v>35</v>
      </c>
      <c r="AB7" s="15" t="s">
        <v>34</v>
      </c>
      <c r="AC7" s="15" t="s">
        <v>33</v>
      </c>
      <c r="AD7" s="15" t="s">
        <v>32</v>
      </c>
      <c r="AE7" s="15" t="s">
        <v>57</v>
      </c>
      <c r="AF7" s="16" t="s">
        <v>57</v>
      </c>
      <c r="AG7" s="15" t="s">
        <v>34</v>
      </c>
      <c r="AH7" s="15" t="s">
        <v>35</v>
      </c>
      <c r="AI7" s="15" t="s">
        <v>34</v>
      </c>
      <c r="AJ7" s="15" t="s">
        <v>33</v>
      </c>
      <c r="AK7" s="15" t="s">
        <v>32</v>
      </c>
      <c r="AL7" s="15" t="s">
        <v>57</v>
      </c>
      <c r="AM7" s="16" t="s">
        <v>57</v>
      </c>
      <c r="AN7" s="15" t="s">
        <v>34</v>
      </c>
      <c r="AO7" s="15" t="s">
        <v>35</v>
      </c>
      <c r="AP7" s="15" t="s">
        <v>34</v>
      </c>
      <c r="AQ7" s="15" t="s">
        <v>33</v>
      </c>
      <c r="AR7" s="15" t="s">
        <v>32</v>
      </c>
      <c r="AS7" s="15" t="s">
        <v>57</v>
      </c>
      <c r="AT7" s="16" t="s">
        <v>57</v>
      </c>
      <c r="AU7" s="15" t="s">
        <v>34</v>
      </c>
      <c r="AV7" s="15" t="s">
        <v>35</v>
      </c>
      <c r="AW7" s="15" t="s">
        <v>34</v>
      </c>
      <c r="AX7" s="15" t="s">
        <v>33</v>
      </c>
      <c r="AY7" s="15" t="s">
        <v>32</v>
      </c>
      <c r="AZ7" s="15" t="s">
        <v>57</v>
      </c>
      <c r="BA7" s="16" t="s">
        <v>57</v>
      </c>
      <c r="BB7" s="15" t="s">
        <v>34</v>
      </c>
      <c r="BC7" s="15" t="s">
        <v>35</v>
      </c>
      <c r="BD7" s="15" t="s">
        <v>34</v>
      </c>
      <c r="BE7" s="15" t="s">
        <v>33</v>
      </c>
      <c r="BF7" s="15" t="s">
        <v>32</v>
      </c>
      <c r="BG7" s="15" t="s">
        <v>57</v>
      </c>
    </row>
    <row r="8" spans="1:59" s="6" customFormat="1" ht="15" customHeight="1" x14ac:dyDescent="0.25">
      <c r="A8" s="13">
        <v>101</v>
      </c>
      <c r="B8" s="13" t="s">
        <v>31</v>
      </c>
      <c r="C8" s="50">
        <v>100</v>
      </c>
      <c r="D8" s="11">
        <v>35009</v>
      </c>
      <c r="E8" s="9">
        <v>3.9</v>
      </c>
      <c r="F8" s="10" t="s">
        <v>87</v>
      </c>
      <c r="G8" s="9">
        <v>41.6</v>
      </c>
      <c r="H8" s="9">
        <v>38.5</v>
      </c>
      <c r="I8" s="9">
        <v>44.8</v>
      </c>
      <c r="J8" s="8">
        <v>84073</v>
      </c>
      <c r="K8" s="11">
        <v>45534</v>
      </c>
      <c r="L8" s="9">
        <v>4.3</v>
      </c>
      <c r="M8" s="10" t="s">
        <v>87</v>
      </c>
      <c r="N8" s="9">
        <v>30.3</v>
      </c>
      <c r="O8" s="9">
        <v>27.7</v>
      </c>
      <c r="P8" s="9">
        <v>32.799999999999997</v>
      </c>
      <c r="Q8" s="8">
        <v>150351</v>
      </c>
      <c r="R8" s="11">
        <v>25503</v>
      </c>
      <c r="S8" s="9">
        <v>4.7</v>
      </c>
      <c r="T8" s="10" t="s">
        <v>87</v>
      </c>
      <c r="U8" s="9">
        <v>22.2</v>
      </c>
      <c r="V8" s="9">
        <v>20.100000000000001</v>
      </c>
      <c r="W8" s="9">
        <v>24.2</v>
      </c>
      <c r="X8" s="8">
        <v>114974</v>
      </c>
      <c r="Y8" s="11">
        <v>20205</v>
      </c>
      <c r="Z8" s="9">
        <v>5.3</v>
      </c>
      <c r="AA8" s="10" t="s">
        <v>87</v>
      </c>
      <c r="AB8" s="9">
        <v>20.8</v>
      </c>
      <c r="AC8" s="9">
        <v>18.7</v>
      </c>
      <c r="AD8" s="9">
        <v>23</v>
      </c>
      <c r="AE8" s="8">
        <v>96948</v>
      </c>
      <c r="AF8" s="11">
        <v>12424</v>
      </c>
      <c r="AG8" s="9">
        <v>6</v>
      </c>
      <c r="AH8" s="10" t="s">
        <v>87</v>
      </c>
      <c r="AI8" s="9">
        <v>15.2</v>
      </c>
      <c r="AJ8" s="9">
        <v>13.4</v>
      </c>
      <c r="AK8" s="9">
        <v>17</v>
      </c>
      <c r="AL8" s="8">
        <v>81759</v>
      </c>
      <c r="AM8" s="11">
        <v>6089</v>
      </c>
      <c r="AN8" s="9">
        <v>6.9</v>
      </c>
      <c r="AO8" s="10" t="s">
        <v>87</v>
      </c>
      <c r="AP8" s="9">
        <v>9.6</v>
      </c>
      <c r="AQ8" s="9">
        <v>8.3000000000000007</v>
      </c>
      <c r="AR8" s="9">
        <v>10.9</v>
      </c>
      <c r="AS8" s="8">
        <v>63216</v>
      </c>
      <c r="AT8" s="11">
        <v>1903</v>
      </c>
      <c r="AU8" s="9">
        <v>11.8</v>
      </c>
      <c r="AV8" s="10" t="s">
        <v>87</v>
      </c>
      <c r="AW8" s="9">
        <v>4.5999999999999996</v>
      </c>
      <c r="AX8" s="9">
        <v>3.5</v>
      </c>
      <c r="AY8" s="9">
        <v>5.6</v>
      </c>
      <c r="AZ8" s="8">
        <v>41591</v>
      </c>
      <c r="BA8" s="11">
        <v>146665</v>
      </c>
      <c r="BB8" s="9">
        <v>3.1</v>
      </c>
      <c r="BC8" s="10" t="s">
        <v>87</v>
      </c>
      <c r="BD8" s="9">
        <v>23.2</v>
      </c>
      <c r="BE8" s="9">
        <v>21.7</v>
      </c>
      <c r="BF8" s="9">
        <v>24.6</v>
      </c>
      <c r="BG8" s="8">
        <v>632913</v>
      </c>
    </row>
    <row r="9" spans="1:59" s="6" customFormat="1" ht="15" customHeight="1" x14ac:dyDescent="0.25">
      <c r="A9" s="13">
        <v>102</v>
      </c>
      <c r="B9" s="13" t="s">
        <v>30</v>
      </c>
      <c r="C9" s="50">
        <v>100</v>
      </c>
      <c r="D9" s="11">
        <v>18271</v>
      </c>
      <c r="E9" s="9">
        <v>4.7</v>
      </c>
      <c r="F9" s="10" t="s">
        <v>87</v>
      </c>
      <c r="G9" s="9">
        <v>39.299999999999997</v>
      </c>
      <c r="H9" s="9">
        <v>35.700000000000003</v>
      </c>
      <c r="I9" s="9">
        <v>42.9</v>
      </c>
      <c r="J9" s="8">
        <v>46493</v>
      </c>
      <c r="K9" s="11">
        <v>15374</v>
      </c>
      <c r="L9" s="9">
        <v>5.3</v>
      </c>
      <c r="M9" s="10" t="s">
        <v>87</v>
      </c>
      <c r="N9" s="9">
        <v>26.3</v>
      </c>
      <c r="O9" s="9">
        <v>23.5</v>
      </c>
      <c r="P9" s="9">
        <v>29</v>
      </c>
      <c r="Q9" s="8">
        <v>58566</v>
      </c>
      <c r="R9" s="11">
        <v>12880</v>
      </c>
      <c r="S9" s="9">
        <v>6</v>
      </c>
      <c r="T9" s="10" t="s">
        <v>87</v>
      </c>
      <c r="U9" s="9">
        <v>18</v>
      </c>
      <c r="V9" s="9">
        <v>15.9</v>
      </c>
      <c r="W9" s="9">
        <v>20.100000000000001</v>
      </c>
      <c r="X9" s="8">
        <v>71427</v>
      </c>
      <c r="Y9" s="11">
        <v>12414</v>
      </c>
      <c r="Z9" s="9">
        <v>6.1</v>
      </c>
      <c r="AA9" s="10" t="s">
        <v>87</v>
      </c>
      <c r="AB9" s="9">
        <v>18.5</v>
      </c>
      <c r="AC9" s="9">
        <v>16.3</v>
      </c>
      <c r="AD9" s="9">
        <v>20.7</v>
      </c>
      <c r="AE9" s="8">
        <v>67185</v>
      </c>
      <c r="AF9" s="11">
        <v>7652</v>
      </c>
      <c r="AG9" s="9">
        <v>6.7</v>
      </c>
      <c r="AH9" s="10" t="s">
        <v>87</v>
      </c>
      <c r="AI9" s="9">
        <v>13.9</v>
      </c>
      <c r="AJ9" s="9">
        <v>12.1</v>
      </c>
      <c r="AK9" s="9">
        <v>15.7</v>
      </c>
      <c r="AL9" s="8">
        <v>55133</v>
      </c>
      <c r="AM9" s="11">
        <v>3766</v>
      </c>
      <c r="AN9" s="9">
        <v>7.5</v>
      </c>
      <c r="AO9" s="10" t="s">
        <v>87</v>
      </c>
      <c r="AP9" s="9">
        <v>8.8000000000000007</v>
      </c>
      <c r="AQ9" s="9">
        <v>7.5</v>
      </c>
      <c r="AR9" s="9">
        <v>10</v>
      </c>
      <c r="AS9" s="8">
        <v>43014</v>
      </c>
      <c r="AT9" s="11">
        <v>1362</v>
      </c>
      <c r="AU9" s="9">
        <v>12</v>
      </c>
      <c r="AV9" s="10" t="s">
        <v>87</v>
      </c>
      <c r="AW9" s="9">
        <v>4.5999999999999996</v>
      </c>
      <c r="AX9" s="9">
        <v>3.5</v>
      </c>
      <c r="AY9" s="9">
        <v>5.6</v>
      </c>
      <c r="AZ9" s="8">
        <v>29929</v>
      </c>
      <c r="BA9" s="11">
        <v>71719</v>
      </c>
      <c r="BB9" s="9">
        <v>4.0999999999999996</v>
      </c>
      <c r="BC9" s="10" t="s">
        <v>87</v>
      </c>
      <c r="BD9" s="9">
        <v>19.3</v>
      </c>
      <c r="BE9" s="9">
        <v>17.7</v>
      </c>
      <c r="BF9" s="9">
        <v>20.9</v>
      </c>
      <c r="BG9" s="8">
        <v>371745</v>
      </c>
    </row>
    <row r="10" spans="1:59" s="6" customFormat="1" ht="15" customHeight="1" x14ac:dyDescent="0.25">
      <c r="A10" s="13">
        <v>103</v>
      </c>
      <c r="B10" s="13" t="s">
        <v>29</v>
      </c>
      <c r="C10" s="50">
        <v>100</v>
      </c>
      <c r="D10" s="11">
        <v>22305</v>
      </c>
      <c r="E10" s="9">
        <v>4.5999999999999996</v>
      </c>
      <c r="F10" s="10" t="s">
        <v>87</v>
      </c>
      <c r="G10" s="9">
        <v>38.5</v>
      </c>
      <c r="H10" s="9">
        <v>35</v>
      </c>
      <c r="I10" s="9">
        <v>41.9</v>
      </c>
      <c r="J10" s="8">
        <v>57967</v>
      </c>
      <c r="K10" s="11">
        <v>18236</v>
      </c>
      <c r="L10" s="9">
        <v>5.6</v>
      </c>
      <c r="M10" s="10" t="s">
        <v>87</v>
      </c>
      <c r="N10" s="9">
        <v>21.7</v>
      </c>
      <c r="O10" s="9">
        <v>19.3</v>
      </c>
      <c r="P10" s="9">
        <v>24.1</v>
      </c>
      <c r="Q10" s="8">
        <v>84019</v>
      </c>
      <c r="R10" s="11">
        <v>14408</v>
      </c>
      <c r="S10" s="9">
        <v>6.2</v>
      </c>
      <c r="T10" s="10" t="s">
        <v>87</v>
      </c>
      <c r="U10" s="9">
        <v>16.2</v>
      </c>
      <c r="V10" s="9">
        <v>14.3</v>
      </c>
      <c r="W10" s="9">
        <v>18.2</v>
      </c>
      <c r="X10" s="8">
        <v>88768</v>
      </c>
      <c r="Y10" s="11">
        <v>11423</v>
      </c>
      <c r="Z10" s="9">
        <v>6.2</v>
      </c>
      <c r="AA10" s="10" t="s">
        <v>87</v>
      </c>
      <c r="AB10" s="9">
        <v>17.8</v>
      </c>
      <c r="AC10" s="9">
        <v>15.7</v>
      </c>
      <c r="AD10" s="9">
        <v>20</v>
      </c>
      <c r="AE10" s="8">
        <v>64018</v>
      </c>
      <c r="AF10" s="11">
        <v>7044</v>
      </c>
      <c r="AG10" s="9">
        <v>7</v>
      </c>
      <c r="AH10" s="10" t="s">
        <v>87</v>
      </c>
      <c r="AI10" s="9">
        <v>13.3</v>
      </c>
      <c r="AJ10" s="9">
        <v>11.5</v>
      </c>
      <c r="AK10" s="9">
        <v>15.1</v>
      </c>
      <c r="AL10" s="8">
        <v>53031</v>
      </c>
      <c r="AM10" s="11">
        <v>3429</v>
      </c>
      <c r="AN10" s="9">
        <v>7.7</v>
      </c>
      <c r="AO10" s="10" t="s">
        <v>87</v>
      </c>
      <c r="AP10" s="9">
        <v>8.8000000000000007</v>
      </c>
      <c r="AQ10" s="9">
        <v>7.4</v>
      </c>
      <c r="AR10" s="9">
        <v>10.1</v>
      </c>
      <c r="AS10" s="8">
        <v>39140</v>
      </c>
      <c r="AT10" s="11">
        <v>977</v>
      </c>
      <c r="AU10" s="9">
        <v>12.2</v>
      </c>
      <c r="AV10" s="10" t="s">
        <v>87</v>
      </c>
      <c r="AW10" s="9">
        <v>4.5999999999999996</v>
      </c>
      <c r="AX10" s="9">
        <v>3.5</v>
      </c>
      <c r="AY10" s="9">
        <v>5.6</v>
      </c>
      <c r="AZ10" s="8">
        <v>21454</v>
      </c>
      <c r="BA10" s="11">
        <v>77822</v>
      </c>
      <c r="BB10" s="9">
        <v>4.3</v>
      </c>
      <c r="BC10" s="10" t="s">
        <v>87</v>
      </c>
      <c r="BD10" s="9">
        <v>19.100000000000001</v>
      </c>
      <c r="BE10" s="9">
        <v>17.5</v>
      </c>
      <c r="BF10" s="9">
        <v>20.7</v>
      </c>
      <c r="BG10" s="8">
        <v>408398</v>
      </c>
    </row>
    <row r="11" spans="1:59" s="6" customFormat="1" ht="15" customHeight="1" x14ac:dyDescent="0.25">
      <c r="A11" s="13">
        <v>104</v>
      </c>
      <c r="B11" s="13" t="s">
        <v>28</v>
      </c>
      <c r="C11" s="50">
        <v>100</v>
      </c>
      <c r="D11" s="11">
        <v>9554</v>
      </c>
      <c r="E11" s="9">
        <v>4.5999999999999996</v>
      </c>
      <c r="F11" s="10" t="s">
        <v>87</v>
      </c>
      <c r="G11" s="9">
        <v>46.3</v>
      </c>
      <c r="H11" s="9">
        <v>42.2</v>
      </c>
      <c r="I11" s="9">
        <v>50.5</v>
      </c>
      <c r="J11" s="8">
        <v>20632</v>
      </c>
      <c r="K11" s="11">
        <v>8180</v>
      </c>
      <c r="L11" s="9">
        <v>5.4</v>
      </c>
      <c r="M11" s="10" t="s">
        <v>87</v>
      </c>
      <c r="N11" s="9">
        <v>31.8</v>
      </c>
      <c r="O11" s="9">
        <v>28.4</v>
      </c>
      <c r="P11" s="9">
        <v>35.1</v>
      </c>
      <c r="Q11" s="8">
        <v>25749</v>
      </c>
      <c r="R11" s="11">
        <v>6474</v>
      </c>
      <c r="S11" s="9">
        <v>5.8</v>
      </c>
      <c r="T11" s="10" t="s">
        <v>87</v>
      </c>
      <c r="U11" s="9">
        <v>24.5</v>
      </c>
      <c r="V11" s="9">
        <v>21.7</v>
      </c>
      <c r="W11" s="9">
        <v>27.4</v>
      </c>
      <c r="X11" s="8">
        <v>26372</v>
      </c>
      <c r="Y11" s="11">
        <v>6134</v>
      </c>
      <c r="Z11" s="9">
        <v>6.1</v>
      </c>
      <c r="AA11" s="10" t="s">
        <v>87</v>
      </c>
      <c r="AB11" s="9">
        <v>24.5</v>
      </c>
      <c r="AC11" s="9">
        <v>21.6</v>
      </c>
      <c r="AD11" s="9">
        <v>27.4</v>
      </c>
      <c r="AE11" s="8">
        <v>25019</v>
      </c>
      <c r="AF11" s="11">
        <v>4413</v>
      </c>
      <c r="AG11" s="9">
        <v>6.6</v>
      </c>
      <c r="AH11" s="10" t="s">
        <v>87</v>
      </c>
      <c r="AI11" s="9">
        <v>18.899999999999999</v>
      </c>
      <c r="AJ11" s="9">
        <v>16.5</v>
      </c>
      <c r="AK11" s="9">
        <v>21.4</v>
      </c>
      <c r="AL11" s="8">
        <v>23291</v>
      </c>
      <c r="AM11" s="11">
        <v>2339</v>
      </c>
      <c r="AN11" s="9">
        <v>7.6</v>
      </c>
      <c r="AO11" s="10" t="s">
        <v>87</v>
      </c>
      <c r="AP11" s="9">
        <v>12.4</v>
      </c>
      <c r="AQ11" s="9">
        <v>10.5</v>
      </c>
      <c r="AR11" s="9">
        <v>14.2</v>
      </c>
      <c r="AS11" s="8">
        <v>18906</v>
      </c>
      <c r="AT11" s="11">
        <v>616</v>
      </c>
      <c r="AU11" s="9">
        <v>12.6</v>
      </c>
      <c r="AV11" s="10" t="s">
        <v>87</v>
      </c>
      <c r="AW11" s="9">
        <v>5.8</v>
      </c>
      <c r="AX11" s="9">
        <v>4.4000000000000004</v>
      </c>
      <c r="AY11" s="9">
        <v>7.3</v>
      </c>
      <c r="AZ11" s="8">
        <v>10534</v>
      </c>
      <c r="BA11" s="11">
        <v>37710</v>
      </c>
      <c r="BB11" s="9">
        <v>4.4000000000000004</v>
      </c>
      <c r="BC11" s="10" t="s">
        <v>87</v>
      </c>
      <c r="BD11" s="9">
        <v>25.1</v>
      </c>
      <c r="BE11" s="9">
        <v>22.9</v>
      </c>
      <c r="BF11" s="9">
        <v>27.2</v>
      </c>
      <c r="BG11" s="8">
        <v>150503</v>
      </c>
    </row>
    <row r="12" spans="1:59" s="6" customFormat="1" ht="15" customHeight="1" x14ac:dyDescent="0.25">
      <c r="A12" s="13">
        <v>105</v>
      </c>
      <c r="B12" s="13" t="s">
        <v>27</v>
      </c>
      <c r="C12" s="50">
        <v>100</v>
      </c>
      <c r="D12" s="11">
        <v>25210</v>
      </c>
      <c r="E12" s="9">
        <v>4.5999999999999996</v>
      </c>
      <c r="F12" s="10" t="s">
        <v>87</v>
      </c>
      <c r="G12" s="9">
        <v>40.4</v>
      </c>
      <c r="H12" s="9">
        <v>36.700000000000003</v>
      </c>
      <c r="I12" s="9">
        <v>44.1</v>
      </c>
      <c r="J12" s="8">
        <v>62386</v>
      </c>
      <c r="K12" s="11">
        <v>19774</v>
      </c>
      <c r="L12" s="9">
        <v>5.2</v>
      </c>
      <c r="M12" s="10" t="s">
        <v>87</v>
      </c>
      <c r="N12" s="9">
        <v>25.9</v>
      </c>
      <c r="O12" s="9">
        <v>23.3</v>
      </c>
      <c r="P12" s="9">
        <v>28.6</v>
      </c>
      <c r="Q12" s="8">
        <v>76205</v>
      </c>
      <c r="R12" s="11">
        <v>15567</v>
      </c>
      <c r="S12" s="9">
        <v>5.6</v>
      </c>
      <c r="T12" s="10" t="s">
        <v>87</v>
      </c>
      <c r="U12" s="9">
        <v>20.6</v>
      </c>
      <c r="V12" s="9">
        <v>18.3</v>
      </c>
      <c r="W12" s="9">
        <v>22.9</v>
      </c>
      <c r="X12" s="8">
        <v>75602</v>
      </c>
      <c r="Y12" s="11">
        <v>13549</v>
      </c>
      <c r="Z12" s="9">
        <v>6.1</v>
      </c>
      <c r="AA12" s="10" t="s">
        <v>87</v>
      </c>
      <c r="AB12" s="9">
        <v>20.3</v>
      </c>
      <c r="AC12" s="9">
        <v>17.899999999999999</v>
      </c>
      <c r="AD12" s="9">
        <v>22.7</v>
      </c>
      <c r="AE12" s="8">
        <v>66758</v>
      </c>
      <c r="AF12" s="11">
        <v>9539</v>
      </c>
      <c r="AG12" s="9">
        <v>6.6</v>
      </c>
      <c r="AH12" s="10" t="s">
        <v>87</v>
      </c>
      <c r="AI12" s="9">
        <v>15.6</v>
      </c>
      <c r="AJ12" s="9">
        <v>13.6</v>
      </c>
      <c r="AK12" s="9">
        <v>17.600000000000001</v>
      </c>
      <c r="AL12" s="8">
        <v>61102</v>
      </c>
      <c r="AM12" s="11">
        <v>4738</v>
      </c>
      <c r="AN12" s="9">
        <v>7.3</v>
      </c>
      <c r="AO12" s="10" t="s">
        <v>87</v>
      </c>
      <c r="AP12" s="9">
        <v>10.3</v>
      </c>
      <c r="AQ12" s="9">
        <v>8.9</v>
      </c>
      <c r="AR12" s="9">
        <v>11.8</v>
      </c>
      <c r="AS12" s="8">
        <v>45861</v>
      </c>
      <c r="AT12" s="11">
        <v>1228</v>
      </c>
      <c r="AU12" s="9">
        <v>12</v>
      </c>
      <c r="AV12" s="10" t="s">
        <v>87</v>
      </c>
      <c r="AW12" s="9">
        <v>5</v>
      </c>
      <c r="AX12" s="9">
        <v>3.8</v>
      </c>
      <c r="AY12" s="9">
        <v>6.1</v>
      </c>
      <c r="AZ12" s="8">
        <v>24790</v>
      </c>
      <c r="BA12" s="11">
        <v>89605</v>
      </c>
      <c r="BB12" s="9">
        <v>4.0999999999999996</v>
      </c>
      <c r="BC12" s="10" t="s">
        <v>87</v>
      </c>
      <c r="BD12" s="9">
        <v>21.7</v>
      </c>
      <c r="BE12" s="9">
        <v>20</v>
      </c>
      <c r="BF12" s="9">
        <v>23.4</v>
      </c>
      <c r="BG12" s="8">
        <v>412702</v>
      </c>
    </row>
    <row r="13" spans="1:59" s="6" customFormat="1" ht="15" customHeight="1" x14ac:dyDescent="0.25">
      <c r="A13" s="13">
        <v>106</v>
      </c>
      <c r="B13" s="13" t="s">
        <v>26</v>
      </c>
      <c r="C13" s="50">
        <v>99.9</v>
      </c>
      <c r="D13" s="11">
        <v>14888</v>
      </c>
      <c r="E13" s="9">
        <v>4</v>
      </c>
      <c r="F13" s="10" t="s">
        <v>87</v>
      </c>
      <c r="G13" s="9">
        <v>47.4</v>
      </c>
      <c r="H13" s="9">
        <v>43.7</v>
      </c>
      <c r="I13" s="9">
        <v>51.2</v>
      </c>
      <c r="J13" s="8">
        <v>31379</v>
      </c>
      <c r="K13" s="11">
        <v>12626</v>
      </c>
      <c r="L13" s="9">
        <v>4.5</v>
      </c>
      <c r="M13" s="10" t="s">
        <v>87</v>
      </c>
      <c r="N13" s="9">
        <v>33.4</v>
      </c>
      <c r="O13" s="9">
        <v>30.4</v>
      </c>
      <c r="P13" s="9">
        <v>36.4</v>
      </c>
      <c r="Q13" s="8">
        <v>37780</v>
      </c>
      <c r="R13" s="11">
        <v>10028</v>
      </c>
      <c r="S13" s="9">
        <v>5</v>
      </c>
      <c r="T13" s="10" t="s">
        <v>87</v>
      </c>
      <c r="U13" s="9">
        <v>26</v>
      </c>
      <c r="V13" s="9">
        <v>23.5</v>
      </c>
      <c r="W13" s="9">
        <v>28.6</v>
      </c>
      <c r="X13" s="8">
        <v>38520</v>
      </c>
      <c r="Y13" s="11">
        <v>10027</v>
      </c>
      <c r="Z13" s="9">
        <v>5.3</v>
      </c>
      <c r="AA13" s="10" t="s">
        <v>87</v>
      </c>
      <c r="AB13" s="9">
        <v>24.9</v>
      </c>
      <c r="AC13" s="9">
        <v>22.3</v>
      </c>
      <c r="AD13" s="9">
        <v>27.5</v>
      </c>
      <c r="AE13" s="8">
        <v>40262</v>
      </c>
      <c r="AF13" s="11">
        <v>8593</v>
      </c>
      <c r="AG13" s="9">
        <v>5.8</v>
      </c>
      <c r="AH13" s="10" t="s">
        <v>87</v>
      </c>
      <c r="AI13" s="9">
        <v>19.5</v>
      </c>
      <c r="AJ13" s="9">
        <v>17.3</v>
      </c>
      <c r="AK13" s="9">
        <v>21.7</v>
      </c>
      <c r="AL13" s="8">
        <v>4406.1000000000004</v>
      </c>
      <c r="AM13" s="11">
        <v>4759</v>
      </c>
      <c r="AN13" s="9">
        <v>6.8</v>
      </c>
      <c r="AO13" s="10" t="s">
        <v>87</v>
      </c>
      <c r="AP13" s="9">
        <v>12.3</v>
      </c>
      <c r="AQ13" s="9">
        <v>10.7</v>
      </c>
      <c r="AR13" s="9">
        <v>13.9</v>
      </c>
      <c r="AS13" s="8">
        <v>38675</v>
      </c>
      <c r="AT13" s="11">
        <v>1311</v>
      </c>
      <c r="AU13" s="9">
        <v>11.8</v>
      </c>
      <c r="AV13" s="10" t="s">
        <v>87</v>
      </c>
      <c r="AW13" s="9">
        <v>5.5</v>
      </c>
      <c r="AX13" s="9">
        <v>4.2</v>
      </c>
      <c r="AY13" s="9">
        <v>6.8</v>
      </c>
      <c r="AZ13" s="8">
        <v>23755</v>
      </c>
      <c r="BA13" s="11">
        <v>62231</v>
      </c>
      <c r="BB13" s="9">
        <v>3.5</v>
      </c>
      <c r="BC13" s="10" t="s">
        <v>87</v>
      </c>
      <c r="BD13" s="9">
        <v>24.5</v>
      </c>
      <c r="BE13" s="9">
        <v>22.8</v>
      </c>
      <c r="BF13" s="9">
        <v>26.1</v>
      </c>
      <c r="BG13" s="8">
        <v>254432</v>
      </c>
    </row>
    <row r="14" spans="1:59" s="6" customFormat="1" ht="15" customHeight="1" x14ac:dyDescent="0.25">
      <c r="A14" s="13">
        <v>107</v>
      </c>
      <c r="B14" s="13" t="s">
        <v>25</v>
      </c>
      <c r="C14" s="50">
        <v>97.4</v>
      </c>
      <c r="D14" s="11">
        <v>7038</v>
      </c>
      <c r="E14" s="9">
        <v>4.3</v>
      </c>
      <c r="F14" s="10" t="s">
        <v>87</v>
      </c>
      <c r="G14" s="9">
        <v>49.8</v>
      </c>
      <c r="H14" s="9">
        <v>45.6</v>
      </c>
      <c r="I14" s="9">
        <v>54</v>
      </c>
      <c r="J14" s="8">
        <v>14139</v>
      </c>
      <c r="K14" s="11">
        <v>6504</v>
      </c>
      <c r="L14" s="9">
        <v>5.2</v>
      </c>
      <c r="M14" s="10" t="s">
        <v>87</v>
      </c>
      <c r="N14" s="9">
        <v>33.299999999999997</v>
      </c>
      <c r="O14" s="9">
        <v>29.9</v>
      </c>
      <c r="P14" s="9">
        <v>36.700000000000003</v>
      </c>
      <c r="Q14" s="8">
        <v>19543</v>
      </c>
      <c r="R14" s="11">
        <v>4755</v>
      </c>
      <c r="S14" s="9">
        <v>5.7</v>
      </c>
      <c r="T14" s="10" t="s">
        <v>87</v>
      </c>
      <c r="U14" s="9">
        <v>26.5</v>
      </c>
      <c r="V14" s="9">
        <v>23.5</v>
      </c>
      <c r="W14" s="9">
        <v>29.4</v>
      </c>
      <c r="X14" s="8">
        <v>17974</v>
      </c>
      <c r="Y14" s="11">
        <v>4795</v>
      </c>
      <c r="Z14" s="9">
        <v>5.9</v>
      </c>
      <c r="AA14" s="10" t="s">
        <v>87</v>
      </c>
      <c r="AB14" s="9">
        <v>25.8</v>
      </c>
      <c r="AC14" s="9">
        <v>22.8</v>
      </c>
      <c r="AD14" s="9">
        <v>28.8</v>
      </c>
      <c r="AE14" s="8">
        <v>18570</v>
      </c>
      <c r="AF14" s="11">
        <v>3925</v>
      </c>
      <c r="AG14" s="9">
        <v>6.3</v>
      </c>
      <c r="AH14" s="10" t="s">
        <v>87</v>
      </c>
      <c r="AI14" s="9">
        <v>19.899999999999999</v>
      </c>
      <c r="AJ14" s="9">
        <v>17.399999999999999</v>
      </c>
      <c r="AK14" s="9">
        <v>22.4</v>
      </c>
      <c r="AL14" s="8">
        <v>19745</v>
      </c>
      <c r="AM14" s="11">
        <v>2102</v>
      </c>
      <c r="AN14" s="9">
        <v>7.4</v>
      </c>
      <c r="AO14" s="10" t="s">
        <v>87</v>
      </c>
      <c r="AP14" s="9">
        <v>12.7</v>
      </c>
      <c r="AQ14" s="9">
        <v>10.8</v>
      </c>
      <c r="AR14" s="9">
        <v>14.5</v>
      </c>
      <c r="AS14" s="8">
        <v>16569</v>
      </c>
      <c r="AT14" s="11">
        <v>627</v>
      </c>
      <c r="AU14" s="9">
        <v>12.4</v>
      </c>
      <c r="AV14" s="10" t="s">
        <v>87</v>
      </c>
      <c r="AW14" s="9">
        <v>5.8</v>
      </c>
      <c r="AX14" s="9">
        <v>4.4000000000000004</v>
      </c>
      <c r="AY14" s="9">
        <v>7.2</v>
      </c>
      <c r="AZ14" s="8">
        <v>10791</v>
      </c>
      <c r="BA14" s="11">
        <v>29746</v>
      </c>
      <c r="BB14" s="9">
        <v>4.2</v>
      </c>
      <c r="BC14" s="10" t="s">
        <v>87</v>
      </c>
      <c r="BD14" s="9">
        <v>25.4</v>
      </c>
      <c r="BE14" s="9">
        <v>23.3</v>
      </c>
      <c r="BF14" s="9">
        <v>27.4</v>
      </c>
      <c r="BG14" s="8">
        <v>117331</v>
      </c>
    </row>
    <row r="15" spans="1:59" s="6" customFormat="1" ht="15" customHeight="1" x14ac:dyDescent="0.25">
      <c r="A15" s="13">
        <v>108</v>
      </c>
      <c r="B15" s="13" t="s">
        <v>24</v>
      </c>
      <c r="C15" s="50">
        <v>99.9</v>
      </c>
      <c r="D15" s="11">
        <v>32333</v>
      </c>
      <c r="E15" s="9">
        <v>3.6</v>
      </c>
      <c r="F15" s="10" t="s">
        <v>87</v>
      </c>
      <c r="G15" s="9">
        <v>49.3</v>
      </c>
      <c r="H15" s="9">
        <v>45.8</v>
      </c>
      <c r="I15" s="9">
        <v>52.7</v>
      </c>
      <c r="J15" s="8">
        <v>65636</v>
      </c>
      <c r="K15" s="11">
        <v>27089</v>
      </c>
      <c r="L15" s="9">
        <v>4</v>
      </c>
      <c r="M15" s="10" t="s">
        <v>87</v>
      </c>
      <c r="N15" s="9">
        <v>34.200000000000003</v>
      </c>
      <c r="O15" s="9">
        <v>31.5</v>
      </c>
      <c r="P15" s="9">
        <v>36.9</v>
      </c>
      <c r="Q15" s="8">
        <v>79217</v>
      </c>
      <c r="R15" s="11">
        <v>21600</v>
      </c>
      <c r="S15" s="9">
        <v>4.5</v>
      </c>
      <c r="T15" s="10" t="s">
        <v>87</v>
      </c>
      <c r="U15" s="9">
        <v>27</v>
      </c>
      <c r="V15" s="9">
        <v>24.6</v>
      </c>
      <c r="W15" s="9">
        <v>29.4</v>
      </c>
      <c r="X15" s="8">
        <v>80077</v>
      </c>
      <c r="Y15" s="11">
        <v>21183</v>
      </c>
      <c r="Z15" s="9">
        <v>4.8</v>
      </c>
      <c r="AA15" s="10" t="s">
        <v>87</v>
      </c>
      <c r="AB15" s="9">
        <v>26.1</v>
      </c>
      <c r="AC15" s="9">
        <v>23.7</v>
      </c>
      <c r="AD15" s="9">
        <v>28.6</v>
      </c>
      <c r="AE15" s="8">
        <v>81027</v>
      </c>
      <c r="AF15" s="11">
        <v>17553</v>
      </c>
      <c r="AG15" s="9">
        <v>5.3</v>
      </c>
      <c r="AH15" s="10" t="s">
        <v>87</v>
      </c>
      <c r="AI15" s="9">
        <v>20.5</v>
      </c>
      <c r="AJ15" s="9">
        <v>18.399999999999999</v>
      </c>
      <c r="AK15" s="9">
        <v>22.6</v>
      </c>
      <c r="AL15" s="8">
        <v>85729</v>
      </c>
      <c r="AM15" s="11">
        <v>10112</v>
      </c>
      <c r="AN15" s="9">
        <v>6.2</v>
      </c>
      <c r="AO15" s="10" t="s">
        <v>87</v>
      </c>
      <c r="AP15" s="9">
        <v>13.1</v>
      </c>
      <c r="AQ15" s="9">
        <v>11.6</v>
      </c>
      <c r="AR15" s="9">
        <v>14.7</v>
      </c>
      <c r="AS15" s="8">
        <v>76904</v>
      </c>
      <c r="AT15" s="11">
        <v>2945</v>
      </c>
      <c r="AU15" s="9">
        <v>11.2</v>
      </c>
      <c r="AV15" s="10" t="s">
        <v>87</v>
      </c>
      <c r="AW15" s="9">
        <v>5.9</v>
      </c>
      <c r="AX15" s="9">
        <v>4.5999999999999996</v>
      </c>
      <c r="AY15" s="9">
        <v>7.2</v>
      </c>
      <c r="AZ15" s="8">
        <v>49969</v>
      </c>
      <c r="BA15" s="11">
        <v>132815</v>
      </c>
      <c r="BB15" s="9">
        <v>2.9</v>
      </c>
      <c r="BC15" s="10" t="s">
        <v>87</v>
      </c>
      <c r="BD15" s="9">
        <v>25.6</v>
      </c>
      <c r="BE15" s="9">
        <v>24.2</v>
      </c>
      <c r="BF15" s="9">
        <v>27.1</v>
      </c>
      <c r="BG15" s="8">
        <v>518558</v>
      </c>
    </row>
    <row r="16" spans="1:59" s="6" customFormat="1" ht="15" customHeight="1" x14ac:dyDescent="0.25">
      <c r="A16" s="13">
        <v>109</v>
      </c>
      <c r="B16" s="13" t="s">
        <v>23</v>
      </c>
      <c r="C16" s="50">
        <v>99.6</v>
      </c>
      <c r="D16" s="11">
        <v>10511</v>
      </c>
      <c r="E16" s="9">
        <v>4.5999999999999996</v>
      </c>
      <c r="F16" s="10" t="s">
        <v>87</v>
      </c>
      <c r="G16" s="9">
        <v>47</v>
      </c>
      <c r="H16" s="9">
        <v>42.8</v>
      </c>
      <c r="I16" s="9">
        <v>51.2</v>
      </c>
      <c r="J16" s="8">
        <v>22365</v>
      </c>
      <c r="K16" s="11">
        <v>8982</v>
      </c>
      <c r="L16" s="9">
        <v>5.0999999999999996</v>
      </c>
      <c r="M16" s="10" t="s">
        <v>87</v>
      </c>
      <c r="N16" s="9">
        <v>33.299999999999997</v>
      </c>
      <c r="O16" s="9">
        <v>29.9</v>
      </c>
      <c r="P16" s="9">
        <v>36.6</v>
      </c>
      <c r="Q16" s="8">
        <v>27011</v>
      </c>
      <c r="R16" s="11">
        <v>8399</v>
      </c>
      <c r="S16" s="9">
        <v>5.6</v>
      </c>
      <c r="T16" s="10" t="s">
        <v>87</v>
      </c>
      <c r="U16" s="9">
        <v>26.8</v>
      </c>
      <c r="V16" s="9">
        <v>23.8</v>
      </c>
      <c r="W16" s="9">
        <v>29.7</v>
      </c>
      <c r="X16" s="8">
        <v>31368</v>
      </c>
      <c r="Y16" s="11">
        <v>8919</v>
      </c>
      <c r="Z16" s="9">
        <v>5.8</v>
      </c>
      <c r="AA16" s="10" t="s">
        <v>87</v>
      </c>
      <c r="AB16" s="9">
        <v>25.6</v>
      </c>
      <c r="AC16" s="9">
        <v>22.7</v>
      </c>
      <c r="AD16" s="9">
        <v>28.6</v>
      </c>
      <c r="AE16" s="8">
        <v>34806</v>
      </c>
      <c r="AF16" s="11">
        <v>7981</v>
      </c>
      <c r="AG16" s="9">
        <v>6.3</v>
      </c>
      <c r="AH16" s="10" t="s">
        <v>87</v>
      </c>
      <c r="AI16" s="9">
        <v>19.8</v>
      </c>
      <c r="AJ16" s="9">
        <v>17.3</v>
      </c>
      <c r="AK16" s="9">
        <v>22.2</v>
      </c>
      <c r="AL16" s="8">
        <v>40397</v>
      </c>
      <c r="AM16" s="11">
        <v>4807</v>
      </c>
      <c r="AN16" s="9">
        <v>7.2</v>
      </c>
      <c r="AO16" s="10" t="s">
        <v>87</v>
      </c>
      <c r="AP16" s="9">
        <v>12.6</v>
      </c>
      <c r="AQ16" s="9">
        <v>10.8</v>
      </c>
      <c r="AR16" s="9">
        <v>14.4</v>
      </c>
      <c r="AS16" s="8">
        <v>38188</v>
      </c>
      <c r="AT16" s="11">
        <v>1315</v>
      </c>
      <c r="AU16" s="9">
        <v>12.2</v>
      </c>
      <c r="AV16" s="10" t="s">
        <v>87</v>
      </c>
      <c r="AW16" s="9">
        <v>5.6</v>
      </c>
      <c r="AX16" s="9">
        <v>4.2</v>
      </c>
      <c r="AY16" s="9">
        <v>6.9</v>
      </c>
      <c r="AZ16" s="8">
        <v>23653</v>
      </c>
      <c r="BA16" s="11">
        <v>50913</v>
      </c>
      <c r="BB16" s="9">
        <v>4.3</v>
      </c>
      <c r="BC16" s="10" t="s">
        <v>87</v>
      </c>
      <c r="BD16" s="9">
        <v>23.4</v>
      </c>
      <c r="BE16" s="9">
        <v>21.4</v>
      </c>
      <c r="BF16" s="9">
        <v>25.3</v>
      </c>
      <c r="BG16" s="8">
        <v>217788</v>
      </c>
    </row>
    <row r="17" spans="1:59" s="6" customFormat="1" ht="15" customHeight="1" x14ac:dyDescent="0.25">
      <c r="A17" s="13">
        <v>110</v>
      </c>
      <c r="B17" s="13" t="s">
        <v>22</v>
      </c>
      <c r="C17" s="50">
        <v>99.8</v>
      </c>
      <c r="D17" s="11">
        <v>5756</v>
      </c>
      <c r="E17" s="9">
        <v>4.7</v>
      </c>
      <c r="F17" s="10" t="s">
        <v>87</v>
      </c>
      <c r="G17" s="9">
        <v>48.8</v>
      </c>
      <c r="H17" s="9">
        <v>44.4</v>
      </c>
      <c r="I17" s="9">
        <v>53.3</v>
      </c>
      <c r="J17" s="8">
        <v>11790</v>
      </c>
      <c r="K17" s="11">
        <v>4584</v>
      </c>
      <c r="L17" s="9">
        <v>5.6</v>
      </c>
      <c r="M17" s="10" t="s">
        <v>87</v>
      </c>
      <c r="N17" s="9">
        <v>32.299999999999997</v>
      </c>
      <c r="O17" s="9">
        <v>28.8</v>
      </c>
      <c r="P17" s="9">
        <v>35.9</v>
      </c>
      <c r="Q17" s="8">
        <v>14173</v>
      </c>
      <c r="R17" s="11">
        <v>3516</v>
      </c>
      <c r="S17" s="9">
        <v>6.2</v>
      </c>
      <c r="T17" s="10" t="s">
        <v>87</v>
      </c>
      <c r="U17" s="9">
        <v>25.3</v>
      </c>
      <c r="V17" s="9">
        <v>22.2</v>
      </c>
      <c r="W17" s="9">
        <v>28.3</v>
      </c>
      <c r="X17" s="8">
        <v>13901</v>
      </c>
      <c r="Y17" s="11">
        <v>3531</v>
      </c>
      <c r="Z17" s="9">
        <v>6.3</v>
      </c>
      <c r="AA17" s="10" t="s">
        <v>87</v>
      </c>
      <c r="AB17" s="9">
        <v>24.5</v>
      </c>
      <c r="AC17" s="9">
        <v>21.4</v>
      </c>
      <c r="AD17" s="9">
        <v>27.5</v>
      </c>
      <c r="AE17" s="8">
        <v>14420</v>
      </c>
      <c r="AF17" s="11">
        <v>3066</v>
      </c>
      <c r="AG17" s="9">
        <v>6.8</v>
      </c>
      <c r="AH17" s="10" t="s">
        <v>87</v>
      </c>
      <c r="AI17" s="9">
        <v>18.8</v>
      </c>
      <c r="AJ17" s="9">
        <v>16.3</v>
      </c>
      <c r="AK17" s="9">
        <v>21.3</v>
      </c>
      <c r="AL17" s="8">
        <v>16332</v>
      </c>
      <c r="AM17" s="11">
        <v>1748</v>
      </c>
      <c r="AN17" s="9">
        <v>7.7</v>
      </c>
      <c r="AO17" s="10" t="s">
        <v>87</v>
      </c>
      <c r="AP17" s="9">
        <v>12.4</v>
      </c>
      <c r="AQ17" s="9">
        <v>10.5</v>
      </c>
      <c r="AR17" s="9">
        <v>14.2</v>
      </c>
      <c r="AS17" s="8">
        <v>14141</v>
      </c>
      <c r="AT17" s="11">
        <v>504</v>
      </c>
      <c r="AU17" s="9">
        <v>12.7</v>
      </c>
      <c r="AV17" s="10" t="s">
        <v>87</v>
      </c>
      <c r="AW17" s="9">
        <v>5.5</v>
      </c>
      <c r="AX17" s="9">
        <v>4.0999999999999996</v>
      </c>
      <c r="AY17" s="9">
        <v>6.9</v>
      </c>
      <c r="AZ17" s="8">
        <v>9130</v>
      </c>
      <c r="BA17" s="11">
        <v>22706</v>
      </c>
      <c r="BB17" s="9">
        <v>4.5999999999999996</v>
      </c>
      <c r="BC17" s="10" t="s">
        <v>87</v>
      </c>
      <c r="BD17" s="9">
        <v>24.2</v>
      </c>
      <c r="BE17" s="9">
        <v>22</v>
      </c>
      <c r="BF17" s="9">
        <v>26.4</v>
      </c>
      <c r="BG17" s="8">
        <v>93887</v>
      </c>
    </row>
    <row r="18" spans="1:59" s="6" customFormat="1" ht="15" customHeight="1" x14ac:dyDescent="0.25">
      <c r="A18" s="13">
        <v>201</v>
      </c>
      <c r="B18" s="13" t="s">
        <v>21</v>
      </c>
      <c r="C18" s="50">
        <v>100</v>
      </c>
      <c r="D18" s="11">
        <v>45772</v>
      </c>
      <c r="E18" s="9">
        <v>3.8</v>
      </c>
      <c r="F18" s="10" t="s">
        <v>87</v>
      </c>
      <c r="G18" s="9">
        <v>43.2</v>
      </c>
      <c r="H18" s="9">
        <v>40</v>
      </c>
      <c r="I18" s="9">
        <v>46.4</v>
      </c>
      <c r="J18" s="8">
        <v>106019</v>
      </c>
      <c r="K18" s="11">
        <v>55723</v>
      </c>
      <c r="L18" s="9">
        <v>3.9</v>
      </c>
      <c r="M18" s="10" t="s">
        <v>87</v>
      </c>
      <c r="N18" s="9">
        <v>30.4</v>
      </c>
      <c r="O18" s="9">
        <v>28</v>
      </c>
      <c r="P18" s="9">
        <v>32.700000000000003</v>
      </c>
      <c r="Q18" s="8">
        <v>183582</v>
      </c>
      <c r="R18" s="11">
        <v>32713</v>
      </c>
      <c r="S18" s="9">
        <v>4.5</v>
      </c>
      <c r="T18" s="10" t="s">
        <v>87</v>
      </c>
      <c r="U18" s="9">
        <v>21.5</v>
      </c>
      <c r="V18" s="9">
        <v>19.600000000000001</v>
      </c>
      <c r="W18" s="9">
        <v>23.5</v>
      </c>
      <c r="X18" s="8">
        <v>151918</v>
      </c>
      <c r="Y18" s="11">
        <v>24268</v>
      </c>
      <c r="Z18" s="9">
        <v>5.0999999999999996</v>
      </c>
      <c r="AA18" s="10" t="s">
        <v>87</v>
      </c>
      <c r="AB18" s="9">
        <v>21.8</v>
      </c>
      <c r="AC18" s="9">
        <v>19.600000000000001</v>
      </c>
      <c r="AD18" s="9">
        <v>24</v>
      </c>
      <c r="AE18" s="8">
        <v>111300</v>
      </c>
      <c r="AF18" s="11">
        <v>14925</v>
      </c>
      <c r="AG18" s="9">
        <v>5.8</v>
      </c>
      <c r="AH18" s="10" t="s">
        <v>87</v>
      </c>
      <c r="AI18" s="9">
        <v>16.7</v>
      </c>
      <c r="AJ18" s="9">
        <v>14.8</v>
      </c>
      <c r="AK18" s="9">
        <v>18.5</v>
      </c>
      <c r="AL18" s="8">
        <v>89536</v>
      </c>
      <c r="AM18" s="11">
        <v>6909</v>
      </c>
      <c r="AN18" s="9">
        <v>6.7</v>
      </c>
      <c r="AO18" s="10" t="s">
        <v>87</v>
      </c>
      <c r="AP18" s="9">
        <v>10.7</v>
      </c>
      <c r="AQ18" s="9">
        <v>9.3000000000000007</v>
      </c>
      <c r="AR18" s="9">
        <v>12.1</v>
      </c>
      <c r="AS18" s="8">
        <v>64427</v>
      </c>
      <c r="AT18" s="11">
        <v>1843</v>
      </c>
      <c r="AU18" s="9">
        <v>11.8</v>
      </c>
      <c r="AV18" s="10" t="s">
        <v>87</v>
      </c>
      <c r="AW18" s="9">
        <v>4.9000000000000004</v>
      </c>
      <c r="AX18" s="9">
        <v>3.8</v>
      </c>
      <c r="AY18" s="9">
        <v>6.1</v>
      </c>
      <c r="AZ18" s="8">
        <v>37493</v>
      </c>
      <c r="BA18" s="11">
        <v>182153</v>
      </c>
      <c r="BB18" s="9">
        <v>2.9</v>
      </c>
      <c r="BC18" s="10" t="s">
        <v>87</v>
      </c>
      <c r="BD18" s="9">
        <v>24.5</v>
      </c>
      <c r="BE18" s="9">
        <v>23.1</v>
      </c>
      <c r="BF18" s="9">
        <v>25.9</v>
      </c>
      <c r="BG18" s="8">
        <v>744273</v>
      </c>
    </row>
    <row r="19" spans="1:59" s="6" customFormat="1" ht="15" customHeight="1" x14ac:dyDescent="0.25">
      <c r="A19" s="13">
        <v>202</v>
      </c>
      <c r="B19" s="13" t="s">
        <v>20</v>
      </c>
      <c r="C19" s="50">
        <v>100</v>
      </c>
      <c r="D19" s="11">
        <v>32919</v>
      </c>
      <c r="E19" s="9">
        <v>4.2</v>
      </c>
      <c r="F19" s="10" t="s">
        <v>87</v>
      </c>
      <c r="G19" s="9">
        <v>39.1</v>
      </c>
      <c r="H19" s="9">
        <v>35.9</v>
      </c>
      <c r="I19" s="9">
        <v>42.4</v>
      </c>
      <c r="J19" s="8">
        <v>84111</v>
      </c>
      <c r="K19" s="11">
        <v>26013</v>
      </c>
      <c r="L19" s="9">
        <v>4.4000000000000004</v>
      </c>
      <c r="M19" s="10" t="s">
        <v>87</v>
      </c>
      <c r="N19" s="9">
        <v>25.7</v>
      </c>
      <c r="O19" s="9">
        <v>23.5</v>
      </c>
      <c r="P19" s="9">
        <v>28</v>
      </c>
      <c r="Q19" s="8">
        <v>101064</v>
      </c>
      <c r="R19" s="11">
        <v>20312</v>
      </c>
      <c r="S19" s="9">
        <v>5.0999999999999996</v>
      </c>
      <c r="T19" s="10" t="s">
        <v>87</v>
      </c>
      <c r="U19" s="9">
        <v>18.399999999999999</v>
      </c>
      <c r="V19" s="9">
        <v>16.5</v>
      </c>
      <c r="W19" s="9">
        <v>20.2</v>
      </c>
      <c r="X19" s="8">
        <v>110660</v>
      </c>
      <c r="Y19" s="11">
        <v>20052</v>
      </c>
      <c r="Z19" s="9">
        <v>5.3</v>
      </c>
      <c r="AA19" s="10" t="s">
        <v>87</v>
      </c>
      <c r="AB19" s="9">
        <v>19.2</v>
      </c>
      <c r="AC19" s="9">
        <v>17.2</v>
      </c>
      <c r="AD19" s="9">
        <v>21.2</v>
      </c>
      <c r="AE19" s="8">
        <v>104459</v>
      </c>
      <c r="AF19" s="11">
        <v>13521</v>
      </c>
      <c r="AG19" s="9">
        <v>5.8</v>
      </c>
      <c r="AH19" s="10" t="s">
        <v>87</v>
      </c>
      <c r="AI19" s="9">
        <v>14.7</v>
      </c>
      <c r="AJ19" s="9">
        <v>13</v>
      </c>
      <c r="AK19" s="9">
        <v>16.399999999999999</v>
      </c>
      <c r="AL19" s="8">
        <v>91918</v>
      </c>
      <c r="AM19" s="11">
        <v>7158</v>
      </c>
      <c r="AN19" s="9">
        <v>6.5</v>
      </c>
      <c r="AO19" s="10" t="s">
        <v>87</v>
      </c>
      <c r="AP19" s="9">
        <v>9.6999999999999993</v>
      </c>
      <c r="AQ19" s="9">
        <v>8.4</v>
      </c>
      <c r="AR19" s="9">
        <v>10.9</v>
      </c>
      <c r="AS19" s="8">
        <v>73979</v>
      </c>
      <c r="AT19" s="11">
        <v>2351</v>
      </c>
      <c r="AU19" s="9">
        <v>11.4</v>
      </c>
      <c r="AV19" s="10" t="s">
        <v>87</v>
      </c>
      <c r="AW19" s="9">
        <v>4.8</v>
      </c>
      <c r="AX19" s="9">
        <v>3.7</v>
      </c>
      <c r="AY19" s="9">
        <v>5.9</v>
      </c>
      <c r="AZ19" s="8">
        <v>49109</v>
      </c>
      <c r="BA19" s="11">
        <v>122326</v>
      </c>
      <c r="BB19" s="9">
        <v>3.2</v>
      </c>
      <c r="BC19" s="10" t="s">
        <v>87</v>
      </c>
      <c r="BD19" s="9">
        <v>19.899999999999999</v>
      </c>
      <c r="BE19" s="9">
        <v>18.600000000000001</v>
      </c>
      <c r="BF19" s="9">
        <v>21.1</v>
      </c>
      <c r="BG19" s="8">
        <v>615301</v>
      </c>
    </row>
    <row r="20" spans="1:59" s="6" customFormat="1" ht="15" customHeight="1" x14ac:dyDescent="0.25">
      <c r="A20" s="13">
        <v>203</v>
      </c>
      <c r="B20" s="13" t="s">
        <v>19</v>
      </c>
      <c r="C20" s="50">
        <v>100</v>
      </c>
      <c r="D20" s="11">
        <v>33793</v>
      </c>
      <c r="E20" s="9">
        <v>4.0999999999999996</v>
      </c>
      <c r="F20" s="10" t="s">
        <v>87</v>
      </c>
      <c r="G20" s="9">
        <v>40.5</v>
      </c>
      <c r="H20" s="9">
        <v>37.200000000000003</v>
      </c>
      <c r="I20" s="9">
        <v>43.7</v>
      </c>
      <c r="J20" s="8">
        <v>83528</v>
      </c>
      <c r="K20" s="11">
        <v>33671</v>
      </c>
      <c r="L20" s="9">
        <v>4.3</v>
      </c>
      <c r="M20" s="10" t="s">
        <v>87</v>
      </c>
      <c r="N20" s="9">
        <v>27.9</v>
      </c>
      <c r="O20" s="9">
        <v>25.6</v>
      </c>
      <c r="P20" s="9">
        <v>30.3</v>
      </c>
      <c r="Q20" s="8">
        <v>120635</v>
      </c>
      <c r="R20" s="11">
        <v>24093</v>
      </c>
      <c r="S20" s="9">
        <v>4.8</v>
      </c>
      <c r="T20" s="10" t="s">
        <v>87</v>
      </c>
      <c r="U20" s="9">
        <v>20.399999999999999</v>
      </c>
      <c r="V20" s="9">
        <v>18.5</v>
      </c>
      <c r="W20" s="9">
        <v>22.4</v>
      </c>
      <c r="X20" s="8">
        <v>117871</v>
      </c>
      <c r="Y20" s="11">
        <v>22344</v>
      </c>
      <c r="Z20" s="9">
        <v>5.2</v>
      </c>
      <c r="AA20" s="10" t="s">
        <v>87</v>
      </c>
      <c r="AB20" s="9">
        <v>21.1</v>
      </c>
      <c r="AC20" s="9">
        <v>18.899999999999999</v>
      </c>
      <c r="AD20" s="9">
        <v>23.2</v>
      </c>
      <c r="AE20" s="8">
        <v>106143</v>
      </c>
      <c r="AF20" s="11">
        <v>14904</v>
      </c>
      <c r="AG20" s="9">
        <v>5.7</v>
      </c>
      <c r="AH20" s="10" t="s">
        <v>87</v>
      </c>
      <c r="AI20" s="9">
        <v>16.399999999999999</v>
      </c>
      <c r="AJ20" s="9">
        <v>14.5</v>
      </c>
      <c r="AK20" s="9">
        <v>18.2</v>
      </c>
      <c r="AL20" s="8">
        <v>91125</v>
      </c>
      <c r="AM20" s="11">
        <v>7739</v>
      </c>
      <c r="AN20" s="9">
        <v>6.5</v>
      </c>
      <c r="AO20" s="10" t="s">
        <v>87</v>
      </c>
      <c r="AP20" s="9">
        <v>10.6</v>
      </c>
      <c r="AQ20" s="9">
        <v>9.3000000000000007</v>
      </c>
      <c r="AR20" s="9">
        <v>12</v>
      </c>
      <c r="AS20" s="8">
        <v>72826</v>
      </c>
      <c r="AT20" s="11">
        <v>2291</v>
      </c>
      <c r="AU20" s="9">
        <v>11.6</v>
      </c>
      <c r="AV20" s="10" t="s">
        <v>87</v>
      </c>
      <c r="AW20" s="9">
        <v>4.9000000000000004</v>
      </c>
      <c r="AX20" s="9">
        <v>3.8</v>
      </c>
      <c r="AY20" s="9">
        <v>6</v>
      </c>
      <c r="AZ20" s="8">
        <v>46549</v>
      </c>
      <c r="BA20" s="11">
        <v>138834</v>
      </c>
      <c r="BB20" s="9">
        <v>3.2</v>
      </c>
      <c r="BC20" s="10" t="s">
        <v>87</v>
      </c>
      <c r="BD20" s="9">
        <v>21.7</v>
      </c>
      <c r="BE20" s="9">
        <v>20.399999999999999</v>
      </c>
      <c r="BF20" s="9">
        <v>23.1</v>
      </c>
      <c r="BG20" s="8">
        <v>638677</v>
      </c>
    </row>
    <row r="21" spans="1:59" s="6" customFormat="1" ht="15" customHeight="1" x14ac:dyDescent="0.25">
      <c r="A21" s="13">
        <v>204</v>
      </c>
      <c r="B21" s="13" t="s">
        <v>18</v>
      </c>
      <c r="C21" s="50">
        <v>100</v>
      </c>
      <c r="D21" s="11">
        <v>6025</v>
      </c>
      <c r="E21" s="9">
        <v>4.9000000000000004</v>
      </c>
      <c r="F21" s="10" t="s">
        <v>87</v>
      </c>
      <c r="G21" s="9">
        <v>47.2</v>
      </c>
      <c r="H21" s="9">
        <v>42.7</v>
      </c>
      <c r="I21" s="9">
        <v>51.8</v>
      </c>
      <c r="J21" s="8">
        <v>12757</v>
      </c>
      <c r="K21" s="11">
        <v>5545</v>
      </c>
      <c r="L21" s="9">
        <v>5.8</v>
      </c>
      <c r="M21" s="10" t="s">
        <v>87</v>
      </c>
      <c r="N21" s="9">
        <v>33.1</v>
      </c>
      <c r="O21" s="9">
        <v>29.4</v>
      </c>
      <c r="P21" s="9">
        <v>36.9</v>
      </c>
      <c r="Q21" s="8">
        <v>16730</v>
      </c>
      <c r="R21" s="11">
        <v>4503</v>
      </c>
      <c r="S21" s="9">
        <v>6.3</v>
      </c>
      <c r="T21" s="10" t="s">
        <v>87</v>
      </c>
      <c r="U21" s="9">
        <v>26.4</v>
      </c>
      <c r="V21" s="9">
        <v>23.1</v>
      </c>
      <c r="W21" s="9">
        <v>29.6</v>
      </c>
      <c r="X21" s="8">
        <v>17073</v>
      </c>
      <c r="Y21" s="11">
        <v>4810</v>
      </c>
      <c r="Z21" s="9">
        <v>6.4</v>
      </c>
      <c r="AA21" s="10" t="s">
        <v>87</v>
      </c>
      <c r="AB21" s="9">
        <v>25.9</v>
      </c>
      <c r="AC21" s="9">
        <v>22.6</v>
      </c>
      <c r="AD21" s="9">
        <v>29.2</v>
      </c>
      <c r="AE21" s="8">
        <v>18571</v>
      </c>
      <c r="AF21" s="11">
        <v>4508</v>
      </c>
      <c r="AG21" s="9">
        <v>7</v>
      </c>
      <c r="AH21" s="10" t="s">
        <v>87</v>
      </c>
      <c r="AI21" s="9">
        <v>19.8</v>
      </c>
      <c r="AJ21" s="9">
        <v>17.100000000000001</v>
      </c>
      <c r="AK21" s="9">
        <v>22.5</v>
      </c>
      <c r="AL21" s="8">
        <v>22742</v>
      </c>
      <c r="AM21" s="11">
        <v>2684</v>
      </c>
      <c r="AN21" s="9">
        <v>8</v>
      </c>
      <c r="AO21" s="10" t="s">
        <v>87</v>
      </c>
      <c r="AP21" s="9">
        <v>12.4</v>
      </c>
      <c r="AQ21" s="9">
        <v>10.5</v>
      </c>
      <c r="AR21" s="9">
        <v>14.4</v>
      </c>
      <c r="AS21" s="8">
        <v>21612</v>
      </c>
      <c r="AT21" s="11">
        <v>677</v>
      </c>
      <c r="AU21" s="9">
        <v>12.9</v>
      </c>
      <c r="AV21" s="10" t="s">
        <v>87</v>
      </c>
      <c r="AW21" s="9">
        <v>5.5</v>
      </c>
      <c r="AX21" s="9">
        <v>4.0999999999999996</v>
      </c>
      <c r="AY21" s="9">
        <v>6.9</v>
      </c>
      <c r="AZ21" s="8">
        <v>12233</v>
      </c>
      <c r="BA21" s="11">
        <v>28751</v>
      </c>
      <c r="BB21" s="9">
        <v>5</v>
      </c>
      <c r="BC21" s="10" t="s">
        <v>87</v>
      </c>
      <c r="BD21" s="9">
        <v>23.6</v>
      </c>
      <c r="BE21" s="9">
        <v>21.3</v>
      </c>
      <c r="BF21" s="9">
        <v>25.9</v>
      </c>
      <c r="BG21" s="8">
        <v>121717</v>
      </c>
    </row>
    <row r="22" spans="1:59" s="6" customFormat="1" ht="15" customHeight="1" x14ac:dyDescent="0.25">
      <c r="A22" s="13">
        <v>205</v>
      </c>
      <c r="B22" s="13" t="s">
        <v>17</v>
      </c>
      <c r="C22" s="50">
        <v>100</v>
      </c>
      <c r="D22" s="11">
        <v>14037</v>
      </c>
      <c r="E22" s="9">
        <v>3.9</v>
      </c>
      <c r="F22" s="10" t="s">
        <v>87</v>
      </c>
      <c r="G22" s="9">
        <v>48.3</v>
      </c>
      <c r="H22" s="9">
        <v>44.6</v>
      </c>
      <c r="I22" s="9">
        <v>52.1</v>
      </c>
      <c r="J22" s="8">
        <v>29048</v>
      </c>
      <c r="K22" s="11">
        <v>12147</v>
      </c>
      <c r="L22" s="9">
        <v>4.5</v>
      </c>
      <c r="M22" s="10" t="s">
        <v>87</v>
      </c>
      <c r="N22" s="9">
        <v>32.5</v>
      </c>
      <c r="O22" s="9">
        <v>29.6</v>
      </c>
      <c r="P22" s="9">
        <v>35.4</v>
      </c>
      <c r="Q22" s="8">
        <v>37407</v>
      </c>
      <c r="R22" s="11">
        <v>10097</v>
      </c>
      <c r="S22" s="9">
        <v>4.9000000000000004</v>
      </c>
      <c r="T22" s="10" t="s">
        <v>87</v>
      </c>
      <c r="U22" s="9">
        <v>26.5</v>
      </c>
      <c r="V22" s="9">
        <v>23.9</v>
      </c>
      <c r="W22" s="9">
        <v>29</v>
      </c>
      <c r="X22" s="8">
        <v>38153</v>
      </c>
      <c r="Y22" s="11">
        <v>10517</v>
      </c>
      <c r="Z22" s="9">
        <v>5.2</v>
      </c>
      <c r="AA22" s="10" t="s">
        <v>87</v>
      </c>
      <c r="AB22" s="9">
        <v>26.1</v>
      </c>
      <c r="AC22" s="9">
        <v>23.4</v>
      </c>
      <c r="AD22" s="9">
        <v>28.7</v>
      </c>
      <c r="AE22" s="8">
        <v>40337</v>
      </c>
      <c r="AF22" s="11">
        <v>8816</v>
      </c>
      <c r="AG22" s="9">
        <v>5.6</v>
      </c>
      <c r="AH22" s="10" t="s">
        <v>87</v>
      </c>
      <c r="AI22" s="9">
        <v>19.899999999999999</v>
      </c>
      <c r="AJ22" s="9">
        <v>17.7</v>
      </c>
      <c r="AK22" s="9">
        <v>22.1</v>
      </c>
      <c r="AL22" s="8">
        <v>44350</v>
      </c>
      <c r="AM22" s="11">
        <v>5074</v>
      </c>
      <c r="AN22" s="9">
        <v>6.5</v>
      </c>
      <c r="AO22" s="10" t="s">
        <v>87</v>
      </c>
      <c r="AP22" s="9">
        <v>12.9</v>
      </c>
      <c r="AQ22" s="9">
        <v>11.3</v>
      </c>
      <c r="AR22" s="9">
        <v>14.6</v>
      </c>
      <c r="AS22" s="8">
        <v>39275</v>
      </c>
      <c r="AT22" s="11">
        <v>1386</v>
      </c>
      <c r="AU22" s="9">
        <v>11.6</v>
      </c>
      <c r="AV22" s="10" t="s">
        <v>87</v>
      </c>
      <c r="AW22" s="9">
        <v>5.8</v>
      </c>
      <c r="AX22" s="9">
        <v>4.5</v>
      </c>
      <c r="AY22" s="9">
        <v>7.1</v>
      </c>
      <c r="AZ22" s="8">
        <v>24038</v>
      </c>
      <c r="BA22" s="11">
        <v>62074</v>
      </c>
      <c r="BB22" s="9">
        <v>3.4</v>
      </c>
      <c r="BC22" s="10" t="s">
        <v>87</v>
      </c>
      <c r="BD22" s="9">
        <v>24.6</v>
      </c>
      <c r="BE22" s="9">
        <v>23</v>
      </c>
      <c r="BF22" s="9">
        <v>26.2</v>
      </c>
      <c r="BG22" s="8">
        <v>252607</v>
      </c>
    </row>
    <row r="23" spans="1:59" s="6" customFormat="1" ht="15" customHeight="1" x14ac:dyDescent="0.25">
      <c r="A23" s="13">
        <v>206</v>
      </c>
      <c r="B23" s="13" t="s">
        <v>16</v>
      </c>
      <c r="C23" s="50">
        <v>100</v>
      </c>
      <c r="D23" s="11">
        <v>15594</v>
      </c>
      <c r="E23" s="9">
        <v>4</v>
      </c>
      <c r="F23" s="10" t="s">
        <v>87</v>
      </c>
      <c r="G23" s="9">
        <v>48.1</v>
      </c>
      <c r="H23" s="9">
        <v>44.4</v>
      </c>
      <c r="I23" s="9">
        <v>51.8</v>
      </c>
      <c r="J23" s="8">
        <v>32417</v>
      </c>
      <c r="K23" s="11">
        <v>14343</v>
      </c>
      <c r="L23" s="9">
        <v>4.5</v>
      </c>
      <c r="M23" s="10" t="s">
        <v>87</v>
      </c>
      <c r="N23" s="9">
        <v>33.5</v>
      </c>
      <c r="O23" s="9">
        <v>30.6</v>
      </c>
      <c r="P23" s="9">
        <v>36.5</v>
      </c>
      <c r="Q23" s="8">
        <v>42778</v>
      </c>
      <c r="R23" s="11">
        <v>11523</v>
      </c>
      <c r="S23" s="9">
        <v>5</v>
      </c>
      <c r="T23" s="10" t="s">
        <v>87</v>
      </c>
      <c r="U23" s="9">
        <v>26.5</v>
      </c>
      <c r="V23" s="9">
        <v>23.9</v>
      </c>
      <c r="W23" s="9">
        <v>29.1</v>
      </c>
      <c r="X23" s="8">
        <v>43504</v>
      </c>
      <c r="Y23" s="11">
        <v>11264</v>
      </c>
      <c r="Z23" s="9">
        <v>5.3</v>
      </c>
      <c r="AA23" s="10" t="s">
        <v>87</v>
      </c>
      <c r="AB23" s="9">
        <v>25.5</v>
      </c>
      <c r="AC23" s="9">
        <v>22.9</v>
      </c>
      <c r="AD23" s="9">
        <v>28.1</v>
      </c>
      <c r="AE23" s="8">
        <v>44173</v>
      </c>
      <c r="AF23" s="11">
        <v>9065</v>
      </c>
      <c r="AG23" s="9">
        <v>5.7</v>
      </c>
      <c r="AH23" s="10" t="s">
        <v>87</v>
      </c>
      <c r="AI23" s="9">
        <v>19.600000000000001</v>
      </c>
      <c r="AJ23" s="9">
        <v>17.399999999999999</v>
      </c>
      <c r="AK23" s="9">
        <v>21.7</v>
      </c>
      <c r="AL23" s="8">
        <v>46313</v>
      </c>
      <c r="AM23" s="11">
        <v>5229</v>
      </c>
      <c r="AN23" s="9">
        <v>6.6</v>
      </c>
      <c r="AO23" s="10" t="s">
        <v>87</v>
      </c>
      <c r="AP23" s="9">
        <v>12.6</v>
      </c>
      <c r="AQ23" s="9">
        <v>10.9</v>
      </c>
      <c r="AR23" s="9">
        <v>14.2</v>
      </c>
      <c r="AS23" s="8">
        <v>41584</v>
      </c>
      <c r="AT23" s="11">
        <v>1391</v>
      </c>
      <c r="AU23" s="9">
        <v>11.6</v>
      </c>
      <c r="AV23" s="10" t="s">
        <v>87</v>
      </c>
      <c r="AW23" s="9">
        <v>5.6</v>
      </c>
      <c r="AX23" s="9">
        <v>4.3</v>
      </c>
      <c r="AY23" s="9">
        <v>6.9</v>
      </c>
      <c r="AZ23" s="8">
        <v>24769</v>
      </c>
      <c r="BA23" s="11">
        <v>68409</v>
      </c>
      <c r="BB23" s="9">
        <v>3.5</v>
      </c>
      <c r="BC23" s="10" t="s">
        <v>87</v>
      </c>
      <c r="BD23" s="9">
        <v>24.8</v>
      </c>
      <c r="BE23" s="9">
        <v>23.1</v>
      </c>
      <c r="BF23" s="9">
        <v>26.5</v>
      </c>
      <c r="BG23" s="8">
        <v>275537</v>
      </c>
    </row>
    <row r="24" spans="1:59" s="6" customFormat="1" ht="15" customHeight="1" x14ac:dyDescent="0.25">
      <c r="A24" s="13">
        <v>301</v>
      </c>
      <c r="B24" s="13" t="s">
        <v>15</v>
      </c>
      <c r="C24" s="50">
        <v>99.8</v>
      </c>
      <c r="D24" s="11">
        <v>32026</v>
      </c>
      <c r="E24" s="9">
        <v>3.6</v>
      </c>
      <c r="F24" s="10" t="s">
        <v>87</v>
      </c>
      <c r="G24" s="9">
        <v>50.4</v>
      </c>
      <c r="H24" s="9">
        <v>46.9</v>
      </c>
      <c r="I24" s="9">
        <v>54</v>
      </c>
      <c r="J24" s="8">
        <v>63482</v>
      </c>
      <c r="K24" s="11">
        <v>28476</v>
      </c>
      <c r="L24" s="9">
        <v>3.9</v>
      </c>
      <c r="M24" s="10" t="s">
        <v>87</v>
      </c>
      <c r="N24" s="9">
        <v>34.9</v>
      </c>
      <c r="O24" s="9">
        <v>32.200000000000003</v>
      </c>
      <c r="P24" s="9">
        <v>37.6</v>
      </c>
      <c r="Q24" s="8">
        <v>81530</v>
      </c>
      <c r="R24" s="11">
        <v>20209</v>
      </c>
      <c r="S24" s="9">
        <v>4.5</v>
      </c>
      <c r="T24" s="10" t="s">
        <v>87</v>
      </c>
      <c r="U24" s="9">
        <v>26.1</v>
      </c>
      <c r="V24" s="9">
        <v>23.8</v>
      </c>
      <c r="W24" s="9">
        <v>28.4</v>
      </c>
      <c r="X24" s="8">
        <v>77512</v>
      </c>
      <c r="Y24" s="11">
        <v>18750</v>
      </c>
      <c r="Z24" s="9">
        <v>4.9000000000000004</v>
      </c>
      <c r="AA24" s="10" t="s">
        <v>87</v>
      </c>
      <c r="AB24" s="9">
        <v>26.1</v>
      </c>
      <c r="AC24" s="9">
        <v>23.5</v>
      </c>
      <c r="AD24" s="9">
        <v>28.6</v>
      </c>
      <c r="AE24" s="8">
        <v>71929</v>
      </c>
      <c r="AF24" s="11">
        <v>12218</v>
      </c>
      <c r="AG24" s="9">
        <v>5.4</v>
      </c>
      <c r="AH24" s="10" t="s">
        <v>87</v>
      </c>
      <c r="AI24" s="9">
        <v>20.6</v>
      </c>
      <c r="AJ24" s="9">
        <v>18.399999999999999</v>
      </c>
      <c r="AK24" s="9">
        <v>22.8</v>
      </c>
      <c r="AL24" s="8">
        <v>59219</v>
      </c>
      <c r="AM24" s="11">
        <v>6480</v>
      </c>
      <c r="AN24" s="9">
        <v>6.4</v>
      </c>
      <c r="AO24" s="10" t="s">
        <v>87</v>
      </c>
      <c r="AP24" s="9">
        <v>13.5</v>
      </c>
      <c r="AQ24" s="9">
        <v>11.8</v>
      </c>
      <c r="AR24" s="9">
        <v>15.2</v>
      </c>
      <c r="AS24" s="8">
        <v>47920</v>
      </c>
      <c r="AT24" s="11">
        <v>1840</v>
      </c>
      <c r="AU24" s="9">
        <v>11.5</v>
      </c>
      <c r="AV24" s="10" t="s">
        <v>87</v>
      </c>
      <c r="AW24" s="9">
        <v>6.2</v>
      </c>
      <c r="AX24" s="9">
        <v>4.8</v>
      </c>
      <c r="AY24" s="9">
        <v>7.6</v>
      </c>
      <c r="AZ24" s="8">
        <v>29473</v>
      </c>
      <c r="BA24" s="11">
        <v>119999</v>
      </c>
      <c r="BB24" s="9">
        <v>2.9</v>
      </c>
      <c r="BC24" s="10" t="s">
        <v>87</v>
      </c>
      <c r="BD24" s="9">
        <v>27.8</v>
      </c>
      <c r="BE24" s="9">
        <v>26.2</v>
      </c>
      <c r="BF24" s="9">
        <v>29.4</v>
      </c>
      <c r="BG24" s="8">
        <v>431065</v>
      </c>
    </row>
    <row r="25" spans="1:59" s="6" customFormat="1" ht="15" customHeight="1" x14ac:dyDescent="0.25">
      <c r="A25" s="13">
        <v>302</v>
      </c>
      <c r="B25" s="13" t="s">
        <v>14</v>
      </c>
      <c r="C25" s="50">
        <v>100</v>
      </c>
      <c r="D25" s="11">
        <v>32778</v>
      </c>
      <c r="E25" s="9">
        <v>3.6</v>
      </c>
      <c r="F25" s="10" t="s">
        <v>87</v>
      </c>
      <c r="G25" s="9">
        <v>46.7</v>
      </c>
      <c r="H25" s="9">
        <v>43.4</v>
      </c>
      <c r="I25" s="9">
        <v>50</v>
      </c>
      <c r="J25" s="8">
        <v>70255</v>
      </c>
      <c r="K25" s="11">
        <v>28419</v>
      </c>
      <c r="L25" s="9">
        <v>3.9</v>
      </c>
      <c r="M25" s="10" t="s">
        <v>87</v>
      </c>
      <c r="N25" s="9">
        <v>30.9</v>
      </c>
      <c r="O25" s="9">
        <v>28.5</v>
      </c>
      <c r="P25" s="9">
        <v>33.299999999999997</v>
      </c>
      <c r="Q25" s="8">
        <v>92048</v>
      </c>
      <c r="R25" s="11">
        <v>21289</v>
      </c>
      <c r="S25" s="9">
        <v>4.5</v>
      </c>
      <c r="T25" s="10" t="s">
        <v>87</v>
      </c>
      <c r="U25" s="9">
        <v>23.3</v>
      </c>
      <c r="V25" s="9">
        <v>21.2</v>
      </c>
      <c r="W25" s="9">
        <v>25.4</v>
      </c>
      <c r="X25" s="8">
        <v>91406</v>
      </c>
      <c r="Y25" s="11">
        <v>18942</v>
      </c>
      <c r="Z25" s="9">
        <v>4.9000000000000004</v>
      </c>
      <c r="AA25" s="10" t="s">
        <v>87</v>
      </c>
      <c r="AB25" s="9">
        <v>23.7</v>
      </c>
      <c r="AC25" s="9">
        <v>21.4</v>
      </c>
      <c r="AD25" s="9">
        <v>25.9</v>
      </c>
      <c r="AE25" s="8">
        <v>80038</v>
      </c>
      <c r="AF25" s="11">
        <v>12507</v>
      </c>
      <c r="AG25" s="9">
        <v>5.4</v>
      </c>
      <c r="AH25" s="10" t="s">
        <v>87</v>
      </c>
      <c r="AI25" s="9">
        <v>18.7</v>
      </c>
      <c r="AJ25" s="9">
        <v>16.7</v>
      </c>
      <c r="AK25" s="9">
        <v>20.7</v>
      </c>
      <c r="AL25" s="8">
        <v>66927</v>
      </c>
      <c r="AM25" s="11">
        <v>6376</v>
      </c>
      <c r="AN25" s="9">
        <v>6.3</v>
      </c>
      <c r="AO25" s="10" t="s">
        <v>87</v>
      </c>
      <c r="AP25" s="9">
        <v>12.3</v>
      </c>
      <c r="AQ25" s="9">
        <v>10.8</v>
      </c>
      <c r="AR25" s="9">
        <v>13.8</v>
      </c>
      <c r="AS25" s="8">
        <v>51827</v>
      </c>
      <c r="AT25" s="11">
        <v>1745</v>
      </c>
      <c r="AU25" s="9">
        <v>11.4</v>
      </c>
      <c r="AV25" s="10" t="s">
        <v>87</v>
      </c>
      <c r="AW25" s="9">
        <v>5.9</v>
      </c>
      <c r="AX25" s="9">
        <v>4.5999999999999996</v>
      </c>
      <c r="AY25" s="9">
        <v>7.2</v>
      </c>
      <c r="AZ25" s="8">
        <v>29573</v>
      </c>
      <c r="BA25" s="11">
        <v>122055</v>
      </c>
      <c r="BB25" s="9">
        <v>2.8</v>
      </c>
      <c r="BC25" s="10" t="s">
        <v>87</v>
      </c>
      <c r="BD25" s="9">
        <v>25.3</v>
      </c>
      <c r="BE25" s="9">
        <v>23.9</v>
      </c>
      <c r="BF25" s="9">
        <v>26.7</v>
      </c>
      <c r="BG25" s="8">
        <v>482073</v>
      </c>
    </row>
    <row r="26" spans="1:59" s="6" customFormat="1" ht="15" customHeight="1" x14ac:dyDescent="0.25">
      <c r="A26" s="13">
        <v>303</v>
      </c>
      <c r="B26" s="13" t="s">
        <v>13</v>
      </c>
      <c r="C26" s="50">
        <v>100</v>
      </c>
      <c r="D26" s="11">
        <v>17277</v>
      </c>
      <c r="E26" s="9">
        <v>4</v>
      </c>
      <c r="F26" s="10" t="s">
        <v>87</v>
      </c>
      <c r="G26" s="9">
        <v>48.2</v>
      </c>
      <c r="H26" s="9">
        <v>44.4</v>
      </c>
      <c r="I26" s="9">
        <v>52</v>
      </c>
      <c r="J26" s="8">
        <v>35874</v>
      </c>
      <c r="K26" s="11">
        <v>15208</v>
      </c>
      <c r="L26" s="9">
        <v>4.5999999999999996</v>
      </c>
      <c r="M26" s="10" t="s">
        <v>87</v>
      </c>
      <c r="N26" s="9">
        <v>32.6</v>
      </c>
      <c r="O26" s="9">
        <v>29.6</v>
      </c>
      <c r="P26" s="9">
        <v>35.6</v>
      </c>
      <c r="Q26" s="8">
        <v>46667</v>
      </c>
      <c r="R26" s="11">
        <v>11709</v>
      </c>
      <c r="S26" s="9">
        <v>5.2</v>
      </c>
      <c r="T26" s="10" t="s">
        <v>87</v>
      </c>
      <c r="U26" s="9">
        <v>25.1</v>
      </c>
      <c r="V26" s="9">
        <v>22.5</v>
      </c>
      <c r="W26" s="9">
        <v>27.6</v>
      </c>
      <c r="X26" s="8">
        <v>46720</v>
      </c>
      <c r="Y26" s="11">
        <v>11156</v>
      </c>
      <c r="Z26" s="9">
        <v>5.5</v>
      </c>
      <c r="AA26" s="10" t="s">
        <v>87</v>
      </c>
      <c r="AB26" s="9">
        <v>24.8</v>
      </c>
      <c r="AC26" s="9">
        <v>22.1</v>
      </c>
      <c r="AD26" s="9">
        <v>27.4</v>
      </c>
      <c r="AE26" s="8">
        <v>45054</v>
      </c>
      <c r="AF26" s="11">
        <v>7792</v>
      </c>
      <c r="AG26" s="9">
        <v>6</v>
      </c>
      <c r="AH26" s="10" t="s">
        <v>87</v>
      </c>
      <c r="AI26" s="9">
        <v>19.5</v>
      </c>
      <c r="AJ26" s="9">
        <v>17.2</v>
      </c>
      <c r="AK26" s="9">
        <v>21.8</v>
      </c>
      <c r="AL26" s="8">
        <v>39882</v>
      </c>
      <c r="AM26" s="11">
        <v>4256</v>
      </c>
      <c r="AN26" s="9">
        <v>6.9</v>
      </c>
      <c r="AO26" s="10" t="s">
        <v>87</v>
      </c>
      <c r="AP26" s="9">
        <v>12.8</v>
      </c>
      <c r="AQ26" s="9">
        <v>11</v>
      </c>
      <c r="AR26" s="9">
        <v>14.5</v>
      </c>
      <c r="AS26" s="8">
        <v>33380</v>
      </c>
      <c r="AT26" s="11">
        <v>1177</v>
      </c>
      <c r="AU26" s="9">
        <v>11.9</v>
      </c>
      <c r="AV26" s="10" t="s">
        <v>87</v>
      </c>
      <c r="AW26" s="9">
        <v>5.8</v>
      </c>
      <c r="AX26" s="9">
        <v>4.4000000000000004</v>
      </c>
      <c r="AY26" s="9">
        <v>7.1</v>
      </c>
      <c r="AZ26" s="8">
        <v>20379</v>
      </c>
      <c r="BA26" s="11">
        <v>68575</v>
      </c>
      <c r="BB26" s="9">
        <v>3.7</v>
      </c>
      <c r="BC26" s="10" t="s">
        <v>87</v>
      </c>
      <c r="BD26" s="9">
        <v>25.6</v>
      </c>
      <c r="BE26" s="9">
        <v>23.8</v>
      </c>
      <c r="BF26" s="9">
        <v>27.4</v>
      </c>
      <c r="BG26" s="8">
        <v>267955</v>
      </c>
    </row>
    <row r="27" spans="1:59" s="6" customFormat="1" ht="15" customHeight="1" x14ac:dyDescent="0.25">
      <c r="A27" s="13">
        <v>304</v>
      </c>
      <c r="B27" s="13" t="s">
        <v>12</v>
      </c>
      <c r="C27" s="50">
        <v>99.8</v>
      </c>
      <c r="D27" s="11">
        <v>16935</v>
      </c>
      <c r="E27" s="9">
        <v>3.9</v>
      </c>
      <c r="F27" s="10" t="s">
        <v>87</v>
      </c>
      <c r="G27" s="9">
        <v>51.8</v>
      </c>
      <c r="H27" s="9">
        <v>47.9</v>
      </c>
      <c r="I27" s="9">
        <v>55.7</v>
      </c>
      <c r="J27" s="8">
        <v>32690</v>
      </c>
      <c r="K27" s="11">
        <v>14484</v>
      </c>
      <c r="L27" s="9">
        <v>4.5</v>
      </c>
      <c r="M27" s="10" t="s">
        <v>87</v>
      </c>
      <c r="N27" s="9">
        <v>34.9</v>
      </c>
      <c r="O27" s="9">
        <v>31.9</v>
      </c>
      <c r="P27" s="9">
        <v>38</v>
      </c>
      <c r="Q27" s="8">
        <v>41447</v>
      </c>
      <c r="R27" s="11">
        <v>11250</v>
      </c>
      <c r="S27" s="9">
        <v>5</v>
      </c>
      <c r="T27" s="10" t="s">
        <v>87</v>
      </c>
      <c r="U27" s="9">
        <v>28</v>
      </c>
      <c r="V27" s="9">
        <v>25.3</v>
      </c>
      <c r="W27" s="9">
        <v>30.7</v>
      </c>
      <c r="X27" s="8">
        <v>40158</v>
      </c>
      <c r="Y27" s="11">
        <v>10559</v>
      </c>
      <c r="Z27" s="9">
        <v>5.2</v>
      </c>
      <c r="AA27" s="10" t="s">
        <v>87</v>
      </c>
      <c r="AB27" s="9">
        <v>27.6</v>
      </c>
      <c r="AC27" s="9">
        <v>24.8</v>
      </c>
      <c r="AD27" s="9">
        <v>30.4</v>
      </c>
      <c r="AE27" s="8">
        <v>38259</v>
      </c>
      <c r="AF27" s="11">
        <v>7974</v>
      </c>
      <c r="AG27" s="9">
        <v>5.7</v>
      </c>
      <c r="AH27" s="10" t="s">
        <v>87</v>
      </c>
      <c r="AI27" s="9">
        <v>21.4</v>
      </c>
      <c r="AJ27" s="9">
        <v>19</v>
      </c>
      <c r="AK27" s="9">
        <v>23.9</v>
      </c>
      <c r="AL27" s="8">
        <v>37183</v>
      </c>
      <c r="AM27" s="11">
        <v>4132</v>
      </c>
      <c r="AN27" s="9">
        <v>6.7</v>
      </c>
      <c r="AO27" s="10" t="s">
        <v>87</v>
      </c>
      <c r="AP27" s="9">
        <v>14</v>
      </c>
      <c r="AQ27" s="9">
        <v>12.1</v>
      </c>
      <c r="AR27" s="9">
        <v>15.8</v>
      </c>
      <c r="AS27" s="8">
        <v>29570</v>
      </c>
      <c r="AT27" s="11">
        <v>1136</v>
      </c>
      <c r="AU27" s="9">
        <v>11.8</v>
      </c>
      <c r="AV27" s="10" t="s">
        <v>87</v>
      </c>
      <c r="AW27" s="9">
        <v>6.3</v>
      </c>
      <c r="AX27" s="9">
        <v>4.8</v>
      </c>
      <c r="AY27" s="9">
        <v>7.7</v>
      </c>
      <c r="AZ27" s="8">
        <v>18043</v>
      </c>
      <c r="BA27" s="11">
        <v>66470</v>
      </c>
      <c r="BB27" s="9">
        <v>3.4</v>
      </c>
      <c r="BC27" s="10" t="s">
        <v>87</v>
      </c>
      <c r="BD27" s="9">
        <v>28</v>
      </c>
      <c r="BE27" s="9">
        <v>26.1</v>
      </c>
      <c r="BF27" s="9">
        <v>29.9</v>
      </c>
      <c r="BG27" s="8">
        <v>237350</v>
      </c>
    </row>
    <row r="28" spans="1:59" s="6" customFormat="1" ht="15" customHeight="1" x14ac:dyDescent="0.25">
      <c r="A28" s="13">
        <v>305</v>
      </c>
      <c r="B28" s="13" t="s">
        <v>11</v>
      </c>
      <c r="C28" s="50">
        <v>56.3</v>
      </c>
      <c r="D28" s="11">
        <v>1722</v>
      </c>
      <c r="E28" s="9">
        <v>6.2</v>
      </c>
      <c r="F28" s="10" t="s">
        <v>87</v>
      </c>
      <c r="G28" s="9">
        <v>53.4</v>
      </c>
      <c r="H28" s="9">
        <v>47</v>
      </c>
      <c r="I28" s="9">
        <v>59.9</v>
      </c>
      <c r="J28" s="8">
        <v>3223</v>
      </c>
      <c r="K28" s="11">
        <v>1647</v>
      </c>
      <c r="L28" s="9">
        <v>8</v>
      </c>
      <c r="M28" s="10" t="s">
        <v>87</v>
      </c>
      <c r="N28" s="9">
        <v>35.5</v>
      </c>
      <c r="O28" s="9">
        <v>29.9</v>
      </c>
      <c r="P28" s="9">
        <v>41</v>
      </c>
      <c r="Q28" s="8">
        <v>4644</v>
      </c>
      <c r="R28" s="11">
        <v>1118</v>
      </c>
      <c r="S28" s="9">
        <v>8.6999999999999993</v>
      </c>
      <c r="T28" s="10" t="s">
        <v>87</v>
      </c>
      <c r="U28" s="9">
        <v>27.8</v>
      </c>
      <c r="V28" s="9">
        <v>23.1</v>
      </c>
      <c r="W28" s="9">
        <v>32.6</v>
      </c>
      <c r="X28" s="8">
        <v>4015</v>
      </c>
      <c r="Y28" s="11">
        <v>969</v>
      </c>
      <c r="Z28" s="9">
        <v>8.6999999999999993</v>
      </c>
      <c r="AA28" s="10" t="s">
        <v>87</v>
      </c>
      <c r="AB28" s="9">
        <v>26</v>
      </c>
      <c r="AC28" s="9">
        <v>21.6</v>
      </c>
      <c r="AD28" s="9">
        <v>30.5</v>
      </c>
      <c r="AE28" s="8">
        <v>3724</v>
      </c>
      <c r="AF28" s="11">
        <v>729</v>
      </c>
      <c r="AG28" s="9">
        <v>9.3000000000000007</v>
      </c>
      <c r="AH28" s="10" t="s">
        <v>87</v>
      </c>
      <c r="AI28" s="9">
        <v>19.600000000000001</v>
      </c>
      <c r="AJ28" s="9">
        <v>16</v>
      </c>
      <c r="AK28" s="9">
        <v>23.1</v>
      </c>
      <c r="AL28" s="8">
        <v>3728</v>
      </c>
      <c r="AM28" s="11">
        <v>277</v>
      </c>
      <c r="AN28" s="9">
        <v>11.1</v>
      </c>
      <c r="AO28" s="10" t="s">
        <v>87</v>
      </c>
      <c r="AP28" s="9">
        <v>12.2</v>
      </c>
      <c r="AQ28" s="9">
        <v>9.5</v>
      </c>
      <c r="AR28" s="9">
        <v>14.8</v>
      </c>
      <c r="AS28" s="8">
        <v>2272</v>
      </c>
      <c r="AT28" s="11">
        <v>72</v>
      </c>
      <c r="AU28" s="9">
        <v>17.8</v>
      </c>
      <c r="AV28" s="10" t="s">
        <v>87</v>
      </c>
      <c r="AW28" s="9">
        <v>5.7</v>
      </c>
      <c r="AX28" s="9">
        <v>3.7</v>
      </c>
      <c r="AY28" s="9">
        <v>7.7</v>
      </c>
      <c r="AZ28" s="8">
        <v>1266</v>
      </c>
      <c r="BA28" s="11">
        <v>6534</v>
      </c>
      <c r="BB28" s="9">
        <v>6.9</v>
      </c>
      <c r="BC28" s="10" t="s">
        <v>87</v>
      </c>
      <c r="BD28" s="9">
        <v>28.6</v>
      </c>
      <c r="BE28" s="9">
        <v>24.7</v>
      </c>
      <c r="BF28" s="9">
        <v>32.4</v>
      </c>
      <c r="BG28" s="8">
        <v>22872</v>
      </c>
    </row>
    <row r="29" spans="1:59" s="6" customFormat="1" ht="15" customHeight="1" x14ac:dyDescent="0.25">
      <c r="A29" s="13">
        <v>306</v>
      </c>
      <c r="B29" s="13" t="s">
        <v>10</v>
      </c>
      <c r="C29" s="50">
        <v>99.8</v>
      </c>
      <c r="D29" s="11">
        <v>20999</v>
      </c>
      <c r="E29" s="9">
        <v>3.9</v>
      </c>
      <c r="F29" s="10" t="s">
        <v>87</v>
      </c>
      <c r="G29" s="9">
        <v>49.9</v>
      </c>
      <c r="H29" s="9">
        <v>46.1</v>
      </c>
      <c r="I29" s="9">
        <v>53.7</v>
      </c>
      <c r="J29" s="8">
        <v>42053</v>
      </c>
      <c r="K29" s="11">
        <v>17248</v>
      </c>
      <c r="L29" s="9">
        <v>4.2</v>
      </c>
      <c r="M29" s="10" t="s">
        <v>87</v>
      </c>
      <c r="N29" s="9">
        <v>34.4</v>
      </c>
      <c r="O29" s="9">
        <v>31.6</v>
      </c>
      <c r="P29" s="9">
        <v>37.200000000000003</v>
      </c>
      <c r="Q29" s="8">
        <v>50150</v>
      </c>
      <c r="R29" s="11">
        <v>15710</v>
      </c>
      <c r="S29" s="9">
        <v>4.7</v>
      </c>
      <c r="T29" s="10" t="s">
        <v>87</v>
      </c>
      <c r="U29" s="9">
        <v>27.8</v>
      </c>
      <c r="V29" s="9">
        <v>25.2</v>
      </c>
      <c r="W29" s="9">
        <v>30.4</v>
      </c>
      <c r="X29" s="8">
        <v>56544</v>
      </c>
      <c r="Y29" s="11">
        <v>16458</v>
      </c>
      <c r="Z29" s="9">
        <v>5.0999999999999996</v>
      </c>
      <c r="AA29" s="10" t="s">
        <v>87</v>
      </c>
      <c r="AB29" s="9">
        <v>27</v>
      </c>
      <c r="AC29" s="9">
        <v>24.3</v>
      </c>
      <c r="AD29" s="9">
        <v>29.7</v>
      </c>
      <c r="AE29" s="8">
        <v>60906</v>
      </c>
      <c r="AF29" s="11">
        <v>14151</v>
      </c>
      <c r="AG29" s="9">
        <v>5.5</v>
      </c>
      <c r="AH29" s="10" t="s">
        <v>87</v>
      </c>
      <c r="AI29" s="9">
        <v>21.3</v>
      </c>
      <c r="AJ29" s="9">
        <v>19</v>
      </c>
      <c r="AK29" s="9">
        <v>23.6</v>
      </c>
      <c r="AL29" s="8">
        <v>66396</v>
      </c>
      <c r="AM29" s="11">
        <v>7863</v>
      </c>
      <c r="AN29" s="9">
        <v>6.4</v>
      </c>
      <c r="AO29" s="10" t="s">
        <v>87</v>
      </c>
      <c r="AP29" s="9">
        <v>13.5</v>
      </c>
      <c r="AQ29" s="9">
        <v>11.8</v>
      </c>
      <c r="AR29" s="9">
        <v>15.3</v>
      </c>
      <c r="AS29" s="8">
        <v>58065</v>
      </c>
      <c r="AT29" s="11">
        <v>2115</v>
      </c>
      <c r="AU29" s="9">
        <v>11.5</v>
      </c>
      <c r="AV29" s="10" t="s">
        <v>87</v>
      </c>
      <c r="AW29" s="9">
        <v>6.1</v>
      </c>
      <c r="AX29" s="9">
        <v>4.7</v>
      </c>
      <c r="AY29" s="9">
        <v>7.4</v>
      </c>
      <c r="AZ29" s="8">
        <v>34952</v>
      </c>
      <c r="BA29" s="11">
        <v>94544</v>
      </c>
      <c r="BB29" s="9">
        <v>3.3</v>
      </c>
      <c r="BC29" s="10" t="s">
        <v>87</v>
      </c>
      <c r="BD29" s="9">
        <v>25.6</v>
      </c>
      <c r="BE29" s="9">
        <v>24</v>
      </c>
      <c r="BF29" s="9">
        <v>27.3</v>
      </c>
      <c r="BG29" s="8">
        <v>369067</v>
      </c>
    </row>
    <row r="30" spans="1:59" s="6" customFormat="1" ht="15" customHeight="1" x14ac:dyDescent="0.25">
      <c r="A30" s="13">
        <v>307</v>
      </c>
      <c r="B30" s="13" t="s">
        <v>9</v>
      </c>
      <c r="C30" s="50">
        <v>95.9</v>
      </c>
      <c r="D30" s="11">
        <v>18246</v>
      </c>
      <c r="E30" s="9">
        <v>3.7</v>
      </c>
      <c r="F30" s="10" t="s">
        <v>87</v>
      </c>
      <c r="G30" s="9">
        <v>50.5</v>
      </c>
      <c r="H30" s="9">
        <v>46.8</v>
      </c>
      <c r="I30" s="9">
        <v>54.2</v>
      </c>
      <c r="J30" s="8">
        <v>36125</v>
      </c>
      <c r="K30" s="11">
        <v>15806</v>
      </c>
      <c r="L30" s="9">
        <v>4</v>
      </c>
      <c r="M30" s="10" t="s">
        <v>87</v>
      </c>
      <c r="N30" s="9">
        <v>34.1</v>
      </c>
      <c r="O30" s="9">
        <v>31.4</v>
      </c>
      <c r="P30" s="9">
        <v>36.799999999999997</v>
      </c>
      <c r="Q30" s="8">
        <v>46296</v>
      </c>
      <c r="R30" s="11">
        <v>12525</v>
      </c>
      <c r="S30" s="9">
        <v>4.5999999999999996</v>
      </c>
      <c r="T30" s="10" t="s">
        <v>87</v>
      </c>
      <c r="U30" s="9">
        <v>26.9</v>
      </c>
      <c r="V30" s="9">
        <v>24.5</v>
      </c>
      <c r="W30" s="9">
        <v>29.4</v>
      </c>
      <c r="X30" s="8">
        <v>46493</v>
      </c>
      <c r="Y30" s="11">
        <v>12123</v>
      </c>
      <c r="Z30" s="9">
        <v>4.9000000000000004</v>
      </c>
      <c r="AA30" s="10" t="s">
        <v>87</v>
      </c>
      <c r="AB30" s="9">
        <v>25.8</v>
      </c>
      <c r="AC30" s="9">
        <v>23.3</v>
      </c>
      <c r="AD30" s="9">
        <v>28.3</v>
      </c>
      <c r="AE30" s="8">
        <v>47067</v>
      </c>
      <c r="AF30" s="11">
        <v>8930</v>
      </c>
      <c r="AG30" s="9">
        <v>5.4</v>
      </c>
      <c r="AH30" s="10" t="s">
        <v>87</v>
      </c>
      <c r="AI30" s="9">
        <v>19.899999999999999</v>
      </c>
      <c r="AJ30" s="9">
        <v>17.8</v>
      </c>
      <c r="AK30" s="9">
        <v>22</v>
      </c>
      <c r="AL30" s="8">
        <v>44833</v>
      </c>
      <c r="AM30" s="11">
        <v>4274</v>
      </c>
      <c r="AN30" s="9">
        <v>6.4</v>
      </c>
      <c r="AO30" s="10" t="s">
        <v>87</v>
      </c>
      <c r="AP30" s="9">
        <v>13</v>
      </c>
      <c r="AQ30" s="9">
        <v>11.4</v>
      </c>
      <c r="AR30" s="9">
        <v>14.6</v>
      </c>
      <c r="AS30" s="8">
        <v>32912</v>
      </c>
      <c r="AT30" s="11">
        <v>1048</v>
      </c>
      <c r="AU30" s="9">
        <v>11.6</v>
      </c>
      <c r="AV30" s="10" t="s">
        <v>87</v>
      </c>
      <c r="AW30" s="9">
        <v>5.9</v>
      </c>
      <c r="AX30" s="9">
        <v>4.5</v>
      </c>
      <c r="AY30" s="9">
        <v>7.2</v>
      </c>
      <c r="AZ30" s="8">
        <v>17856</v>
      </c>
      <c r="BA30" s="11">
        <v>72953</v>
      </c>
      <c r="BB30" s="9">
        <v>3</v>
      </c>
      <c r="BC30" s="10" t="s">
        <v>87</v>
      </c>
      <c r="BD30" s="9">
        <v>26.9</v>
      </c>
      <c r="BE30" s="9">
        <v>25.3</v>
      </c>
      <c r="BF30" s="9">
        <v>28.4</v>
      </c>
      <c r="BG30" s="8">
        <v>271581</v>
      </c>
    </row>
    <row r="31" spans="1:59" s="6" customFormat="1" ht="15" customHeight="1" x14ac:dyDescent="0.25">
      <c r="A31" s="13">
        <v>401</v>
      </c>
      <c r="B31" s="13" t="s">
        <v>8</v>
      </c>
      <c r="C31" s="50">
        <v>100</v>
      </c>
      <c r="D31" s="11">
        <v>30003</v>
      </c>
      <c r="E31" s="9">
        <v>3.8</v>
      </c>
      <c r="F31" s="10" t="s">
        <v>87</v>
      </c>
      <c r="G31" s="9">
        <v>43.4</v>
      </c>
      <c r="H31" s="9">
        <v>40.200000000000003</v>
      </c>
      <c r="I31" s="9">
        <v>46.7</v>
      </c>
      <c r="J31" s="8">
        <v>69070</v>
      </c>
      <c r="K31" s="11">
        <v>26532</v>
      </c>
      <c r="L31" s="9">
        <v>4.3</v>
      </c>
      <c r="M31" s="10" t="s">
        <v>87</v>
      </c>
      <c r="N31" s="9">
        <v>28.5</v>
      </c>
      <c r="O31" s="9">
        <v>26.1</v>
      </c>
      <c r="P31" s="9">
        <v>30.9</v>
      </c>
      <c r="Q31" s="8">
        <v>93039</v>
      </c>
      <c r="R31" s="11">
        <v>20013</v>
      </c>
      <c r="S31" s="9">
        <v>4.7</v>
      </c>
      <c r="T31" s="10" t="s">
        <v>87</v>
      </c>
      <c r="U31" s="9">
        <v>22.5</v>
      </c>
      <c r="V31" s="9">
        <v>20.399999999999999</v>
      </c>
      <c r="W31" s="9">
        <v>24.6</v>
      </c>
      <c r="X31" s="8">
        <v>88918</v>
      </c>
      <c r="Y31" s="11">
        <v>18647</v>
      </c>
      <c r="Z31" s="9">
        <v>5</v>
      </c>
      <c r="AA31" s="10" t="s">
        <v>87</v>
      </c>
      <c r="AB31" s="9">
        <v>23.2</v>
      </c>
      <c r="AC31" s="9">
        <v>20.9</v>
      </c>
      <c r="AD31" s="9">
        <v>25.5</v>
      </c>
      <c r="AE31" s="8">
        <v>80389</v>
      </c>
      <c r="AF31" s="11">
        <v>14553</v>
      </c>
      <c r="AG31" s="9">
        <v>5.4</v>
      </c>
      <c r="AH31" s="10" t="s">
        <v>87</v>
      </c>
      <c r="AI31" s="9">
        <v>18.399999999999999</v>
      </c>
      <c r="AJ31" s="9">
        <v>16.5</v>
      </c>
      <c r="AK31" s="9">
        <v>20.399999999999999</v>
      </c>
      <c r="AL31" s="8">
        <v>78924</v>
      </c>
      <c r="AM31" s="11">
        <v>8151</v>
      </c>
      <c r="AN31" s="9">
        <v>6.3</v>
      </c>
      <c r="AO31" s="10" t="s">
        <v>87</v>
      </c>
      <c r="AP31" s="9">
        <v>12.1</v>
      </c>
      <c r="AQ31" s="9">
        <v>10.6</v>
      </c>
      <c r="AR31" s="9">
        <v>13.6</v>
      </c>
      <c r="AS31" s="8">
        <v>67434</v>
      </c>
      <c r="AT31" s="11">
        <v>2418</v>
      </c>
      <c r="AU31" s="9">
        <v>11.4</v>
      </c>
      <c r="AV31" s="10" t="s">
        <v>87</v>
      </c>
      <c r="AW31" s="9">
        <v>5.6</v>
      </c>
      <c r="AX31" s="9">
        <v>4.3</v>
      </c>
      <c r="AY31" s="9">
        <v>6.8</v>
      </c>
      <c r="AZ31" s="8">
        <v>43349</v>
      </c>
      <c r="BA31" s="11">
        <v>120316</v>
      </c>
      <c r="BB31" s="9">
        <v>3</v>
      </c>
      <c r="BC31" s="10" t="s">
        <v>87</v>
      </c>
      <c r="BD31" s="9">
        <v>23.1</v>
      </c>
      <c r="BE31" s="9">
        <v>21.7</v>
      </c>
      <c r="BF31" s="9">
        <v>24.5</v>
      </c>
      <c r="BG31" s="8">
        <v>521123</v>
      </c>
    </row>
    <row r="32" spans="1:59" s="6" customFormat="1" ht="15" customHeight="1" x14ac:dyDescent="0.25">
      <c r="A32" s="13">
        <v>402</v>
      </c>
      <c r="B32" s="13" t="s">
        <v>7</v>
      </c>
      <c r="C32" s="50">
        <v>96.6</v>
      </c>
      <c r="D32" s="11">
        <v>11026</v>
      </c>
      <c r="E32" s="9">
        <v>4</v>
      </c>
      <c r="F32" s="10" t="s">
        <v>87</v>
      </c>
      <c r="G32" s="9">
        <v>48.8</v>
      </c>
      <c r="H32" s="9">
        <v>45</v>
      </c>
      <c r="I32" s="9">
        <v>52.7</v>
      </c>
      <c r="J32" s="8">
        <v>22579</v>
      </c>
      <c r="K32" s="11">
        <v>9350</v>
      </c>
      <c r="L32" s="9">
        <v>4.7</v>
      </c>
      <c r="M32" s="10" t="s">
        <v>87</v>
      </c>
      <c r="N32" s="9">
        <v>34.5</v>
      </c>
      <c r="O32" s="9">
        <v>31.3</v>
      </c>
      <c r="P32" s="9">
        <v>37.6</v>
      </c>
      <c r="Q32" s="8">
        <v>27133</v>
      </c>
      <c r="R32" s="11">
        <v>7960</v>
      </c>
      <c r="S32" s="9">
        <v>5.0999999999999996</v>
      </c>
      <c r="T32" s="10" t="s">
        <v>87</v>
      </c>
      <c r="U32" s="9">
        <v>27.4</v>
      </c>
      <c r="V32" s="9">
        <v>24.7</v>
      </c>
      <c r="W32" s="9">
        <v>30.2</v>
      </c>
      <c r="X32" s="8">
        <v>29029</v>
      </c>
      <c r="Y32" s="11">
        <v>8707</v>
      </c>
      <c r="Z32" s="9">
        <v>5.3</v>
      </c>
      <c r="AA32" s="10" t="s">
        <v>87</v>
      </c>
      <c r="AB32" s="9">
        <v>26.3</v>
      </c>
      <c r="AC32" s="9">
        <v>23.6</v>
      </c>
      <c r="AD32" s="9">
        <v>29.1</v>
      </c>
      <c r="AE32" s="8">
        <v>33044</v>
      </c>
      <c r="AF32" s="11">
        <v>7618</v>
      </c>
      <c r="AG32" s="9">
        <v>5.7</v>
      </c>
      <c r="AH32" s="10" t="s">
        <v>87</v>
      </c>
      <c r="AI32" s="9">
        <v>20.399999999999999</v>
      </c>
      <c r="AJ32" s="9">
        <v>18.100000000000001</v>
      </c>
      <c r="AK32" s="9">
        <v>22.7</v>
      </c>
      <c r="AL32" s="8">
        <v>37340</v>
      </c>
      <c r="AM32" s="11">
        <v>4342</v>
      </c>
      <c r="AN32" s="9">
        <v>6.7</v>
      </c>
      <c r="AO32" s="10" t="s">
        <v>87</v>
      </c>
      <c r="AP32" s="9">
        <v>12.9</v>
      </c>
      <c r="AQ32" s="9">
        <v>11.2</v>
      </c>
      <c r="AR32" s="9">
        <v>14.6</v>
      </c>
      <c r="AS32" s="8">
        <v>33578</v>
      </c>
      <c r="AT32" s="11">
        <v>1195</v>
      </c>
      <c r="AU32" s="9">
        <v>11.8</v>
      </c>
      <c r="AV32" s="10" t="s">
        <v>87</v>
      </c>
      <c r="AW32" s="9">
        <v>5.8</v>
      </c>
      <c r="AX32" s="9">
        <v>4.5</v>
      </c>
      <c r="AY32" s="9">
        <v>7.2</v>
      </c>
      <c r="AZ32" s="8">
        <v>20490</v>
      </c>
      <c r="BA32" s="11">
        <v>50199</v>
      </c>
      <c r="BB32" s="9">
        <v>3.6</v>
      </c>
      <c r="BC32" s="10" t="s">
        <v>87</v>
      </c>
      <c r="BD32" s="9">
        <v>24.7</v>
      </c>
      <c r="BE32" s="9">
        <v>23</v>
      </c>
      <c r="BF32" s="9">
        <v>26.4</v>
      </c>
      <c r="BG32" s="8">
        <v>203193</v>
      </c>
    </row>
    <row r="33" spans="1:59" s="6" customFormat="1" ht="15" customHeight="1" x14ac:dyDescent="0.25">
      <c r="A33" s="13">
        <v>501</v>
      </c>
      <c r="B33" s="13" t="s">
        <v>6</v>
      </c>
      <c r="C33" s="50">
        <v>100</v>
      </c>
      <c r="D33" s="11">
        <v>26226</v>
      </c>
      <c r="E33" s="9">
        <v>3.9</v>
      </c>
      <c r="F33" s="10" t="s">
        <v>87</v>
      </c>
      <c r="G33" s="9">
        <v>44.6</v>
      </c>
      <c r="H33" s="9">
        <v>41.2</v>
      </c>
      <c r="I33" s="9">
        <v>48</v>
      </c>
      <c r="J33" s="8">
        <v>58782</v>
      </c>
      <c r="K33" s="11">
        <v>24656</v>
      </c>
      <c r="L33" s="9">
        <v>4.3</v>
      </c>
      <c r="M33" s="10" t="s">
        <v>87</v>
      </c>
      <c r="N33" s="9">
        <v>29.8</v>
      </c>
      <c r="O33" s="9">
        <v>27.3</v>
      </c>
      <c r="P33" s="9">
        <v>32.299999999999997</v>
      </c>
      <c r="Q33" s="8">
        <v>82779</v>
      </c>
      <c r="R33" s="11">
        <v>18854</v>
      </c>
      <c r="S33" s="9">
        <v>4.8</v>
      </c>
      <c r="T33" s="10" t="s">
        <v>87</v>
      </c>
      <c r="U33" s="9">
        <v>22.3</v>
      </c>
      <c r="V33" s="9">
        <v>20.2</v>
      </c>
      <c r="W33" s="9">
        <v>24.4</v>
      </c>
      <c r="X33" s="8">
        <v>84542</v>
      </c>
      <c r="Y33" s="11">
        <v>16864</v>
      </c>
      <c r="Z33" s="9">
        <v>5.2</v>
      </c>
      <c r="AA33" s="10" t="s">
        <v>87</v>
      </c>
      <c r="AB33" s="9">
        <v>22.5</v>
      </c>
      <c r="AC33" s="9">
        <v>20.2</v>
      </c>
      <c r="AD33" s="9">
        <v>24.8</v>
      </c>
      <c r="AE33" s="8">
        <v>74848</v>
      </c>
      <c r="AF33" s="11">
        <v>11664</v>
      </c>
      <c r="AG33" s="9">
        <v>5.6</v>
      </c>
      <c r="AH33" s="10" t="s">
        <v>87</v>
      </c>
      <c r="AI33" s="9">
        <v>17.7</v>
      </c>
      <c r="AJ33" s="9">
        <v>15.8</v>
      </c>
      <c r="AK33" s="9">
        <v>19.7</v>
      </c>
      <c r="AL33" s="8">
        <v>65741</v>
      </c>
      <c r="AM33" s="11">
        <v>5973</v>
      </c>
      <c r="AN33" s="9">
        <v>6.4</v>
      </c>
      <c r="AO33" s="10" t="s">
        <v>87</v>
      </c>
      <c r="AP33" s="9">
        <v>11.6</v>
      </c>
      <c r="AQ33" s="9">
        <v>10.1</v>
      </c>
      <c r="AR33" s="9">
        <v>13</v>
      </c>
      <c r="AS33" s="8">
        <v>51686</v>
      </c>
      <c r="AT33" s="11">
        <v>1693</v>
      </c>
      <c r="AU33" s="9">
        <v>11.5</v>
      </c>
      <c r="AV33" s="10" t="s">
        <v>87</v>
      </c>
      <c r="AW33" s="9">
        <v>5.5</v>
      </c>
      <c r="AX33" s="9">
        <v>4.3</v>
      </c>
      <c r="AY33" s="9">
        <v>6.8</v>
      </c>
      <c r="AZ33" s="8">
        <v>30720</v>
      </c>
      <c r="BA33" s="11">
        <v>105929</v>
      </c>
      <c r="BB33" s="9">
        <v>3.1</v>
      </c>
      <c r="BC33" s="10" t="s">
        <v>87</v>
      </c>
      <c r="BD33" s="9">
        <v>23.6</v>
      </c>
      <c r="BE33" s="9">
        <v>22.1</v>
      </c>
      <c r="BF33" s="9">
        <v>25</v>
      </c>
      <c r="BG33" s="8">
        <v>449098</v>
      </c>
    </row>
    <row r="34" spans="1:59" s="6" customFormat="1" ht="15" customHeight="1" x14ac:dyDescent="0.25">
      <c r="A34" s="13">
        <v>502</v>
      </c>
      <c r="B34" s="13" t="s">
        <v>5</v>
      </c>
      <c r="C34" s="50">
        <v>99.8</v>
      </c>
      <c r="D34" s="11">
        <v>26270</v>
      </c>
      <c r="E34" s="9">
        <v>3.9</v>
      </c>
      <c r="F34" s="10" t="s">
        <v>87</v>
      </c>
      <c r="G34" s="9">
        <v>45.9</v>
      </c>
      <c r="H34" s="9">
        <v>42.4</v>
      </c>
      <c r="I34" s="9">
        <v>49.3</v>
      </c>
      <c r="J34" s="8">
        <v>57279</v>
      </c>
      <c r="K34" s="11">
        <v>22765</v>
      </c>
      <c r="L34" s="9">
        <v>4.4000000000000004</v>
      </c>
      <c r="M34" s="10" t="s">
        <v>87</v>
      </c>
      <c r="N34" s="9">
        <v>29.7</v>
      </c>
      <c r="O34" s="9">
        <v>27.1</v>
      </c>
      <c r="P34" s="9">
        <v>32.299999999999997</v>
      </c>
      <c r="Q34" s="8">
        <v>76563</v>
      </c>
      <c r="R34" s="11">
        <v>17751</v>
      </c>
      <c r="S34" s="9">
        <v>4.9000000000000004</v>
      </c>
      <c r="T34" s="10" t="s">
        <v>87</v>
      </c>
      <c r="U34" s="9">
        <v>22.4</v>
      </c>
      <c r="V34" s="9">
        <v>20.3</v>
      </c>
      <c r="W34" s="9">
        <v>24.6</v>
      </c>
      <c r="X34" s="8">
        <v>79092</v>
      </c>
      <c r="Y34" s="11">
        <v>15850</v>
      </c>
      <c r="Z34" s="9">
        <v>5.2</v>
      </c>
      <c r="AA34" s="10" t="s">
        <v>87</v>
      </c>
      <c r="AB34" s="9">
        <v>23.4</v>
      </c>
      <c r="AC34" s="9">
        <v>21</v>
      </c>
      <c r="AD34" s="9">
        <v>25.7</v>
      </c>
      <c r="AE34" s="8">
        <v>67873</v>
      </c>
      <c r="AF34" s="11">
        <v>11621</v>
      </c>
      <c r="AG34" s="9">
        <v>5.6</v>
      </c>
      <c r="AH34" s="10" t="s">
        <v>87</v>
      </c>
      <c r="AI34" s="9">
        <v>19</v>
      </c>
      <c r="AJ34" s="9">
        <v>16.899999999999999</v>
      </c>
      <c r="AK34" s="9">
        <v>21.2</v>
      </c>
      <c r="AL34" s="8">
        <v>61016</v>
      </c>
      <c r="AM34" s="11">
        <v>6198</v>
      </c>
      <c r="AN34" s="9">
        <v>6.5</v>
      </c>
      <c r="AO34" s="10" t="s">
        <v>87</v>
      </c>
      <c r="AP34" s="9">
        <v>12.5</v>
      </c>
      <c r="AQ34" s="9">
        <v>10.9</v>
      </c>
      <c r="AR34" s="9">
        <v>14.1</v>
      </c>
      <c r="AS34" s="8">
        <v>49484</v>
      </c>
      <c r="AT34" s="11">
        <v>1729</v>
      </c>
      <c r="AU34" s="9">
        <v>11.6</v>
      </c>
      <c r="AV34" s="10" t="s">
        <v>87</v>
      </c>
      <c r="AW34" s="9">
        <v>6</v>
      </c>
      <c r="AX34" s="9">
        <v>4.5999999999999996</v>
      </c>
      <c r="AY34" s="9">
        <v>7.3</v>
      </c>
      <c r="AZ34" s="8">
        <v>28919</v>
      </c>
      <c r="BA34" s="11">
        <v>102185</v>
      </c>
      <c r="BB34" s="9">
        <v>3.3</v>
      </c>
      <c r="BC34" s="10" t="s">
        <v>87</v>
      </c>
      <c r="BD34" s="9">
        <v>24.3</v>
      </c>
      <c r="BE34" s="9">
        <v>22.8</v>
      </c>
      <c r="BF34" s="9">
        <v>25.9</v>
      </c>
      <c r="BG34" s="8">
        <v>420227</v>
      </c>
    </row>
    <row r="35" spans="1:59" s="6" customFormat="1" ht="15" customHeight="1" x14ac:dyDescent="0.25">
      <c r="A35" s="13">
        <v>503</v>
      </c>
      <c r="B35" s="13" t="s">
        <v>4</v>
      </c>
      <c r="C35" s="50">
        <v>87.6</v>
      </c>
      <c r="D35" s="11">
        <v>11775</v>
      </c>
      <c r="E35" s="9">
        <v>3.9</v>
      </c>
      <c r="F35" s="10" t="s">
        <v>87</v>
      </c>
      <c r="G35" s="9">
        <v>50.1</v>
      </c>
      <c r="H35" s="9">
        <v>46.3</v>
      </c>
      <c r="I35" s="9">
        <v>54</v>
      </c>
      <c r="J35" s="8">
        <v>23489</v>
      </c>
      <c r="K35" s="11">
        <v>11160</v>
      </c>
      <c r="L35" s="9">
        <v>4.4000000000000004</v>
      </c>
      <c r="M35" s="10" t="s">
        <v>87</v>
      </c>
      <c r="N35" s="9">
        <v>34</v>
      </c>
      <c r="O35" s="9">
        <v>31.1</v>
      </c>
      <c r="P35" s="9">
        <v>36.9</v>
      </c>
      <c r="Q35" s="8">
        <v>32799</v>
      </c>
      <c r="R35" s="11">
        <v>9705</v>
      </c>
      <c r="S35" s="9">
        <v>4.9000000000000004</v>
      </c>
      <c r="T35" s="10" t="s">
        <v>87</v>
      </c>
      <c r="U35" s="9">
        <v>27</v>
      </c>
      <c r="V35" s="9">
        <v>24.4</v>
      </c>
      <c r="W35" s="9">
        <v>29.5</v>
      </c>
      <c r="X35" s="8">
        <v>35986</v>
      </c>
      <c r="Y35" s="11">
        <v>9286</v>
      </c>
      <c r="Z35" s="9">
        <v>5.2</v>
      </c>
      <c r="AA35" s="10" t="s">
        <v>87</v>
      </c>
      <c r="AB35" s="9">
        <v>26.4</v>
      </c>
      <c r="AC35" s="9">
        <v>23.7</v>
      </c>
      <c r="AD35" s="9">
        <v>29.1</v>
      </c>
      <c r="AE35" s="8">
        <v>35134</v>
      </c>
      <c r="AF35" s="11">
        <v>7304</v>
      </c>
      <c r="AG35" s="9">
        <v>5.7</v>
      </c>
      <c r="AH35" s="10" t="s">
        <v>87</v>
      </c>
      <c r="AI35" s="9">
        <v>20.6</v>
      </c>
      <c r="AJ35" s="9">
        <v>18.3</v>
      </c>
      <c r="AK35" s="9">
        <v>22.9</v>
      </c>
      <c r="AL35" s="8">
        <v>35525</v>
      </c>
      <c r="AM35" s="11">
        <v>3607</v>
      </c>
      <c r="AN35" s="9">
        <v>6.7</v>
      </c>
      <c r="AO35" s="10" t="s">
        <v>87</v>
      </c>
      <c r="AP35" s="9">
        <v>13.1</v>
      </c>
      <c r="AQ35" s="9">
        <v>11.4</v>
      </c>
      <c r="AR35" s="9">
        <v>14.8</v>
      </c>
      <c r="AS35" s="8">
        <v>27503</v>
      </c>
      <c r="AT35" s="11">
        <v>900</v>
      </c>
      <c r="AU35" s="9">
        <v>11.9</v>
      </c>
      <c r="AV35" s="10" t="s">
        <v>87</v>
      </c>
      <c r="AW35" s="9">
        <v>6</v>
      </c>
      <c r="AX35" s="9">
        <v>4.5999999999999996</v>
      </c>
      <c r="AY35" s="9">
        <v>7.4</v>
      </c>
      <c r="AZ35" s="8">
        <v>14933</v>
      </c>
      <c r="BA35" s="11">
        <v>53739</v>
      </c>
      <c r="BB35" s="9">
        <v>3.3</v>
      </c>
      <c r="BC35" s="10" t="s">
        <v>87</v>
      </c>
      <c r="BD35" s="9">
        <v>26.2</v>
      </c>
      <c r="BE35" s="9">
        <v>24.5</v>
      </c>
      <c r="BF35" s="9">
        <v>27.9</v>
      </c>
      <c r="BG35" s="8">
        <v>205369</v>
      </c>
    </row>
    <row r="36" spans="1:59" s="6" customFormat="1" ht="15" customHeight="1" x14ac:dyDescent="0.25">
      <c r="A36" s="52">
        <v>601</v>
      </c>
      <c r="B36" s="13" t="s">
        <v>3</v>
      </c>
      <c r="C36" s="50">
        <v>99.5</v>
      </c>
      <c r="D36" s="11">
        <v>12225</v>
      </c>
      <c r="E36" s="9">
        <v>4</v>
      </c>
      <c r="F36" s="10" t="s">
        <v>87</v>
      </c>
      <c r="G36" s="9">
        <v>46.9</v>
      </c>
      <c r="H36" s="9">
        <v>43.3</v>
      </c>
      <c r="I36" s="9">
        <v>50.5</v>
      </c>
      <c r="J36" s="8">
        <v>26066</v>
      </c>
      <c r="K36" s="11">
        <v>11537</v>
      </c>
      <c r="L36" s="9">
        <v>4.5</v>
      </c>
      <c r="M36" s="10" t="s">
        <v>87</v>
      </c>
      <c r="N36" s="9">
        <v>29.9</v>
      </c>
      <c r="O36" s="9">
        <v>27.3</v>
      </c>
      <c r="P36" s="9">
        <v>32.6</v>
      </c>
      <c r="Q36" s="8">
        <v>38553</v>
      </c>
      <c r="R36" s="11">
        <v>9047</v>
      </c>
      <c r="S36" s="9">
        <v>4.9000000000000004</v>
      </c>
      <c r="T36" s="10" t="s">
        <v>87</v>
      </c>
      <c r="U36" s="9">
        <v>26</v>
      </c>
      <c r="V36" s="9">
        <v>23.5</v>
      </c>
      <c r="W36" s="9">
        <v>28.5</v>
      </c>
      <c r="X36" s="8">
        <v>34836</v>
      </c>
      <c r="Y36" s="11">
        <v>9017</v>
      </c>
      <c r="Z36" s="9">
        <v>5.2</v>
      </c>
      <c r="AA36" s="10" t="s">
        <v>87</v>
      </c>
      <c r="AB36" s="9">
        <v>25.4</v>
      </c>
      <c r="AC36" s="9">
        <v>22.8</v>
      </c>
      <c r="AD36" s="9">
        <v>28</v>
      </c>
      <c r="AE36" s="8">
        <v>35471</v>
      </c>
      <c r="AF36" s="11">
        <v>7590</v>
      </c>
      <c r="AG36" s="9">
        <v>5.7</v>
      </c>
      <c r="AH36" s="10" t="s">
        <v>87</v>
      </c>
      <c r="AI36" s="9">
        <v>19.600000000000001</v>
      </c>
      <c r="AJ36" s="9">
        <v>17.399999999999999</v>
      </c>
      <c r="AK36" s="9">
        <v>21.7</v>
      </c>
      <c r="AL36" s="8">
        <v>38809</v>
      </c>
      <c r="AM36" s="11">
        <v>4346</v>
      </c>
      <c r="AN36" s="9">
        <v>6.6</v>
      </c>
      <c r="AO36" s="10" t="s">
        <v>87</v>
      </c>
      <c r="AP36" s="9">
        <v>12.8</v>
      </c>
      <c r="AQ36" s="9">
        <v>11.1</v>
      </c>
      <c r="AR36" s="9">
        <v>14.4</v>
      </c>
      <c r="AS36" s="8">
        <v>34010</v>
      </c>
      <c r="AT36" s="11">
        <v>1177</v>
      </c>
      <c r="AU36" s="9">
        <v>11.6</v>
      </c>
      <c r="AV36" s="10" t="s">
        <v>87</v>
      </c>
      <c r="AW36" s="9">
        <v>5.8</v>
      </c>
      <c r="AX36" s="9">
        <v>4.5</v>
      </c>
      <c r="AY36" s="9">
        <v>7.1</v>
      </c>
      <c r="AZ36" s="8">
        <v>20395</v>
      </c>
      <c r="BA36" s="11">
        <v>54940</v>
      </c>
      <c r="BB36" s="9">
        <v>3.4</v>
      </c>
      <c r="BC36" s="10" t="s">
        <v>87</v>
      </c>
      <c r="BD36" s="9">
        <v>24.1</v>
      </c>
      <c r="BE36" s="9">
        <v>22.5</v>
      </c>
      <c r="BF36" s="9">
        <v>25.7</v>
      </c>
      <c r="BG36" s="8">
        <v>228141</v>
      </c>
    </row>
    <row r="37" spans="1:59" s="6" customFormat="1" ht="15" customHeight="1" x14ac:dyDescent="0.25">
      <c r="A37" s="52">
        <v>701</v>
      </c>
      <c r="B37" s="13" t="s">
        <v>2</v>
      </c>
      <c r="C37" s="50">
        <v>75.900000000000006</v>
      </c>
      <c r="D37" s="11">
        <v>6219</v>
      </c>
      <c r="E37" s="9">
        <v>4.4000000000000004</v>
      </c>
      <c r="F37" s="10" t="s">
        <v>87</v>
      </c>
      <c r="G37" s="9">
        <v>47.5</v>
      </c>
      <c r="H37" s="9">
        <v>43.3</v>
      </c>
      <c r="I37" s="9">
        <v>51.6</v>
      </c>
      <c r="J37" s="8">
        <v>13106</v>
      </c>
      <c r="K37" s="11">
        <v>7267</v>
      </c>
      <c r="L37" s="9">
        <v>4.9000000000000004</v>
      </c>
      <c r="M37" s="10" t="s">
        <v>87</v>
      </c>
      <c r="N37" s="9">
        <v>31.8</v>
      </c>
      <c r="O37" s="9">
        <v>28.7</v>
      </c>
      <c r="P37" s="9">
        <v>34.799999999999997</v>
      </c>
      <c r="Q37" s="8">
        <v>22867</v>
      </c>
      <c r="R37" s="11">
        <v>4968</v>
      </c>
      <c r="S37" s="9">
        <v>5.5</v>
      </c>
      <c r="T37" s="10" t="s">
        <v>87</v>
      </c>
      <c r="U37" s="9">
        <v>26</v>
      </c>
      <c r="V37" s="9">
        <v>23.2</v>
      </c>
      <c r="W37" s="9">
        <v>28.8</v>
      </c>
      <c r="X37" s="8">
        <v>19131</v>
      </c>
      <c r="Y37" s="11">
        <v>3948</v>
      </c>
      <c r="Z37" s="9">
        <v>5.9</v>
      </c>
      <c r="AA37" s="10" t="s">
        <v>87</v>
      </c>
      <c r="AB37" s="9">
        <v>25.9</v>
      </c>
      <c r="AC37" s="9">
        <v>22.9</v>
      </c>
      <c r="AD37" s="9">
        <v>28.9</v>
      </c>
      <c r="AE37" s="8">
        <v>15240</v>
      </c>
      <c r="AF37" s="11">
        <v>2484</v>
      </c>
      <c r="AG37" s="9">
        <v>6.5</v>
      </c>
      <c r="AH37" s="10" t="s">
        <v>87</v>
      </c>
      <c r="AI37" s="9">
        <v>20.399999999999999</v>
      </c>
      <c r="AJ37" s="9">
        <v>17.8</v>
      </c>
      <c r="AK37" s="9">
        <v>23</v>
      </c>
      <c r="AL37" s="8">
        <v>12158</v>
      </c>
      <c r="AM37" s="11">
        <v>950</v>
      </c>
      <c r="AN37" s="9">
        <v>7.8</v>
      </c>
      <c r="AO37" s="10" t="s">
        <v>87</v>
      </c>
      <c r="AP37" s="9">
        <v>13.4</v>
      </c>
      <c r="AQ37" s="9">
        <v>11.3</v>
      </c>
      <c r="AR37" s="9">
        <v>15.4</v>
      </c>
      <c r="AS37" s="8">
        <v>7115</v>
      </c>
      <c r="AT37" s="11">
        <v>173</v>
      </c>
      <c r="AU37" s="9">
        <v>13.8</v>
      </c>
      <c r="AV37" s="10" t="s">
        <v>87</v>
      </c>
      <c r="AW37" s="9">
        <v>6.2</v>
      </c>
      <c r="AX37" s="9">
        <v>4.5</v>
      </c>
      <c r="AY37" s="9">
        <v>7.8</v>
      </c>
      <c r="AZ37" s="8">
        <v>2802</v>
      </c>
      <c r="BA37" s="11">
        <v>26010</v>
      </c>
      <c r="BB37" s="9">
        <v>4</v>
      </c>
      <c r="BC37" s="10" t="s">
        <v>87</v>
      </c>
      <c r="BD37" s="9">
        <v>28.1</v>
      </c>
      <c r="BE37" s="9">
        <v>25.9</v>
      </c>
      <c r="BF37" s="9">
        <v>30.4</v>
      </c>
      <c r="BG37" s="8">
        <v>92420</v>
      </c>
    </row>
    <row r="38" spans="1:59" s="6" customFormat="1" ht="15" customHeight="1" x14ac:dyDescent="0.25">
      <c r="A38" s="52">
        <v>801</v>
      </c>
      <c r="B38" s="13" t="s">
        <v>1</v>
      </c>
      <c r="C38" s="50">
        <v>100</v>
      </c>
      <c r="D38" s="11">
        <v>11792</v>
      </c>
      <c r="E38" s="9">
        <v>3.8</v>
      </c>
      <c r="F38" s="10" t="s">
        <v>87</v>
      </c>
      <c r="G38" s="9">
        <v>48.1</v>
      </c>
      <c r="H38" s="9">
        <v>44.5</v>
      </c>
      <c r="I38" s="9">
        <v>51.7</v>
      </c>
      <c r="J38" s="8">
        <v>24515</v>
      </c>
      <c r="K38" s="11">
        <v>11888</v>
      </c>
      <c r="L38" s="9">
        <v>4.4000000000000004</v>
      </c>
      <c r="M38" s="10" t="s">
        <v>87</v>
      </c>
      <c r="N38" s="9">
        <v>30.1</v>
      </c>
      <c r="O38" s="9">
        <v>27.5</v>
      </c>
      <c r="P38" s="9">
        <v>32.700000000000003</v>
      </c>
      <c r="Q38" s="8">
        <v>39479</v>
      </c>
      <c r="R38" s="11">
        <v>7911</v>
      </c>
      <c r="S38" s="9">
        <v>4.9000000000000004</v>
      </c>
      <c r="T38" s="10" t="s">
        <v>87</v>
      </c>
      <c r="U38" s="9">
        <v>22.5</v>
      </c>
      <c r="V38" s="9">
        <v>20.3</v>
      </c>
      <c r="W38" s="9">
        <v>24.6</v>
      </c>
      <c r="X38" s="8">
        <v>35193</v>
      </c>
      <c r="Y38" s="11">
        <v>6485</v>
      </c>
      <c r="Z38" s="9">
        <v>5.2</v>
      </c>
      <c r="AA38" s="10" t="s">
        <v>87</v>
      </c>
      <c r="AB38" s="9">
        <v>23</v>
      </c>
      <c r="AC38" s="9">
        <v>20.7</v>
      </c>
      <c r="AD38" s="9">
        <v>25.4</v>
      </c>
      <c r="AE38" s="8">
        <v>28139</v>
      </c>
      <c r="AF38" s="11">
        <v>4172</v>
      </c>
      <c r="AG38" s="9">
        <v>5.7</v>
      </c>
      <c r="AH38" s="10" t="s">
        <v>87</v>
      </c>
      <c r="AI38" s="9">
        <v>18.2</v>
      </c>
      <c r="AJ38" s="9">
        <v>16.100000000000001</v>
      </c>
      <c r="AK38" s="9">
        <v>20.2</v>
      </c>
      <c r="AL38" s="8">
        <v>22942</v>
      </c>
      <c r="AM38" s="11">
        <v>2214</v>
      </c>
      <c r="AN38" s="9">
        <v>6.8</v>
      </c>
      <c r="AO38" s="10" t="s">
        <v>87</v>
      </c>
      <c r="AP38" s="9">
        <v>12</v>
      </c>
      <c r="AQ38" s="9">
        <v>10.4</v>
      </c>
      <c r="AR38" s="9">
        <v>13.6</v>
      </c>
      <c r="AS38" s="8">
        <v>18426</v>
      </c>
      <c r="AT38" s="11">
        <v>647</v>
      </c>
      <c r="AU38" s="9">
        <v>11.9</v>
      </c>
      <c r="AV38" s="10" t="s">
        <v>87</v>
      </c>
      <c r="AW38" s="9">
        <v>5.8</v>
      </c>
      <c r="AX38" s="9">
        <v>4.4000000000000004</v>
      </c>
      <c r="AY38" s="9">
        <v>7.2</v>
      </c>
      <c r="AZ38" s="8">
        <v>11161</v>
      </c>
      <c r="BA38" s="11">
        <v>45109</v>
      </c>
      <c r="BB38" s="9">
        <v>3.2</v>
      </c>
      <c r="BC38" s="10" t="s">
        <v>87</v>
      </c>
      <c r="BD38" s="9">
        <v>25.1</v>
      </c>
      <c r="BE38" s="9">
        <v>23.5</v>
      </c>
      <c r="BF38" s="9">
        <v>26.6</v>
      </c>
      <c r="BG38" s="8">
        <v>179855</v>
      </c>
    </row>
    <row r="39" spans="1:59" s="6" customFormat="1" ht="31.5" customHeight="1" x14ac:dyDescent="0.25">
      <c r="A39" s="12"/>
      <c r="B39" s="26" t="s">
        <v>269</v>
      </c>
      <c r="C39" s="51" t="s">
        <v>87</v>
      </c>
      <c r="D39" s="11" t="s">
        <v>87</v>
      </c>
      <c r="E39" s="9" t="s">
        <v>87</v>
      </c>
      <c r="F39" s="10" t="s">
        <v>87</v>
      </c>
      <c r="G39" s="9" t="s">
        <v>87</v>
      </c>
      <c r="H39" s="9" t="s">
        <v>87</v>
      </c>
      <c r="I39" s="9" t="s">
        <v>87</v>
      </c>
      <c r="J39" s="8" t="s">
        <v>87</v>
      </c>
      <c r="K39" s="11" t="s">
        <v>87</v>
      </c>
      <c r="L39" s="9" t="s">
        <v>87</v>
      </c>
      <c r="M39" s="10" t="s">
        <v>87</v>
      </c>
      <c r="N39" s="9" t="s">
        <v>87</v>
      </c>
      <c r="O39" s="9" t="s">
        <v>87</v>
      </c>
      <c r="P39" s="9" t="s">
        <v>87</v>
      </c>
      <c r="Q39" s="8" t="s">
        <v>87</v>
      </c>
      <c r="R39" s="11" t="s">
        <v>87</v>
      </c>
      <c r="S39" s="9" t="s">
        <v>87</v>
      </c>
      <c r="T39" s="10" t="s">
        <v>87</v>
      </c>
      <c r="U39" s="9" t="s">
        <v>87</v>
      </c>
      <c r="V39" s="9" t="s">
        <v>87</v>
      </c>
      <c r="W39" s="9" t="s">
        <v>87</v>
      </c>
      <c r="X39" s="8" t="s">
        <v>87</v>
      </c>
      <c r="Y39" s="11" t="s">
        <v>87</v>
      </c>
      <c r="Z39" s="9" t="s">
        <v>87</v>
      </c>
      <c r="AA39" s="10" t="s">
        <v>87</v>
      </c>
      <c r="AB39" s="9" t="s">
        <v>87</v>
      </c>
      <c r="AC39" s="9" t="s">
        <v>87</v>
      </c>
      <c r="AD39" s="9" t="s">
        <v>87</v>
      </c>
      <c r="AE39" s="8" t="s">
        <v>87</v>
      </c>
      <c r="AF39" s="11" t="s">
        <v>87</v>
      </c>
      <c r="AG39" s="9" t="s">
        <v>87</v>
      </c>
      <c r="AH39" s="10" t="s">
        <v>87</v>
      </c>
      <c r="AI39" s="9" t="s">
        <v>87</v>
      </c>
      <c r="AJ39" s="9" t="s">
        <v>87</v>
      </c>
      <c r="AK39" s="9" t="s">
        <v>87</v>
      </c>
      <c r="AL39" s="8" t="s">
        <v>87</v>
      </c>
      <c r="AM39" s="11" t="s">
        <v>87</v>
      </c>
      <c r="AN39" s="9" t="s">
        <v>87</v>
      </c>
      <c r="AO39" s="10" t="s">
        <v>87</v>
      </c>
      <c r="AP39" s="9" t="s">
        <v>87</v>
      </c>
      <c r="AQ39" s="9" t="s">
        <v>87</v>
      </c>
      <c r="AR39" s="9" t="s">
        <v>87</v>
      </c>
      <c r="AS39" s="8" t="s">
        <v>87</v>
      </c>
      <c r="AT39" s="11" t="s">
        <v>87</v>
      </c>
      <c r="AU39" s="9" t="s">
        <v>87</v>
      </c>
      <c r="AV39" s="10" t="s">
        <v>87</v>
      </c>
      <c r="AW39" s="9" t="s">
        <v>87</v>
      </c>
      <c r="AX39" s="9" t="s">
        <v>87</v>
      </c>
      <c r="AY39" s="9" t="s">
        <v>87</v>
      </c>
      <c r="AZ39" s="8" t="s">
        <v>87</v>
      </c>
      <c r="BA39" s="11" t="s">
        <v>87</v>
      </c>
      <c r="BB39" s="9" t="s">
        <v>87</v>
      </c>
      <c r="BC39" s="10" t="s">
        <v>87</v>
      </c>
      <c r="BD39" s="9" t="s">
        <v>87</v>
      </c>
      <c r="BE39" s="9" t="s">
        <v>87</v>
      </c>
      <c r="BF39" s="9" t="s">
        <v>87</v>
      </c>
      <c r="BG39" s="8" t="s">
        <v>87</v>
      </c>
    </row>
    <row r="40" spans="1:59" s="6" customFormat="1" ht="15" customHeight="1" x14ac:dyDescent="0.25">
      <c r="A40" s="12"/>
      <c r="B40" s="52" t="s">
        <v>52</v>
      </c>
      <c r="C40" s="50">
        <v>99.8</v>
      </c>
      <c r="D40" s="11">
        <v>182491</v>
      </c>
      <c r="E40" s="9">
        <v>3.5</v>
      </c>
      <c r="F40" s="10" t="s">
        <v>87</v>
      </c>
      <c r="G40" s="9">
        <v>43.5</v>
      </c>
      <c r="H40" s="9">
        <v>40.5</v>
      </c>
      <c r="I40" s="9">
        <v>46.4</v>
      </c>
      <c r="J40" s="8">
        <v>419941</v>
      </c>
      <c r="K40" s="11">
        <v>168169</v>
      </c>
      <c r="L40" s="9">
        <v>3.6</v>
      </c>
      <c r="M40" s="10" t="s">
        <v>87</v>
      </c>
      <c r="N40" s="9">
        <v>29.2</v>
      </c>
      <c r="O40" s="9">
        <v>27.1</v>
      </c>
      <c r="P40" s="9">
        <v>31.2</v>
      </c>
      <c r="Q40" s="8">
        <v>576384</v>
      </c>
      <c r="R40" s="11">
        <v>124107</v>
      </c>
      <c r="S40" s="9">
        <v>4.0999999999999996</v>
      </c>
      <c r="T40" s="10" t="s">
        <v>87</v>
      </c>
      <c r="U40" s="9">
        <v>22.1</v>
      </c>
      <c r="V40" s="9">
        <v>20.3</v>
      </c>
      <c r="W40" s="9">
        <v>23.9</v>
      </c>
      <c r="X40" s="8">
        <v>562517</v>
      </c>
      <c r="Y40" s="11">
        <v>113099</v>
      </c>
      <c r="Z40" s="9">
        <v>4.5999999999999996</v>
      </c>
      <c r="AA40" s="10" t="s">
        <v>87</v>
      </c>
      <c r="AB40" s="9">
        <v>22.1</v>
      </c>
      <c r="AC40" s="9">
        <v>20.100000000000001</v>
      </c>
      <c r="AD40" s="9">
        <v>24.1</v>
      </c>
      <c r="AE40" s="8">
        <v>512401</v>
      </c>
      <c r="AF40" s="11">
        <v>82915</v>
      </c>
      <c r="AG40" s="9">
        <v>5</v>
      </c>
      <c r="AH40" s="10" t="s">
        <v>87</v>
      </c>
      <c r="AI40" s="9">
        <v>17.100000000000001</v>
      </c>
      <c r="AJ40" s="9">
        <v>15.5</v>
      </c>
      <c r="AK40" s="9">
        <v>18.8</v>
      </c>
      <c r="AL40" s="8">
        <v>484047</v>
      </c>
      <c r="AM40" s="11">
        <v>44325</v>
      </c>
      <c r="AN40" s="9">
        <v>5.8</v>
      </c>
      <c r="AO40" s="10" t="s">
        <v>87</v>
      </c>
      <c r="AP40" s="9">
        <v>11.1</v>
      </c>
      <c r="AQ40" s="9">
        <v>9.9</v>
      </c>
      <c r="AR40" s="9">
        <v>12.4</v>
      </c>
      <c r="AS40" s="8">
        <v>397703</v>
      </c>
      <c r="AT40" s="11">
        <v>12915</v>
      </c>
      <c r="AU40" s="9">
        <v>10.9</v>
      </c>
      <c r="AV40" s="10" t="s">
        <v>87</v>
      </c>
      <c r="AW40" s="9">
        <v>5.2</v>
      </c>
      <c r="AX40" s="9">
        <v>4.0999999999999996</v>
      </c>
      <c r="AY40" s="9">
        <v>6.3</v>
      </c>
      <c r="AZ40" s="8">
        <v>247614</v>
      </c>
      <c r="BA40" s="11">
        <v>728023</v>
      </c>
      <c r="BB40" s="9">
        <v>2.2999999999999998</v>
      </c>
      <c r="BC40" s="10" t="s">
        <v>87</v>
      </c>
      <c r="BD40" s="9">
        <v>22.7</v>
      </c>
      <c r="BE40" s="9">
        <v>21.7</v>
      </c>
      <c r="BF40" s="9">
        <v>23.8</v>
      </c>
      <c r="BG40" s="8">
        <v>3200607</v>
      </c>
    </row>
    <row r="41" spans="1:59" s="6" customFormat="1" ht="15" customHeight="1" x14ac:dyDescent="0.25">
      <c r="A41" s="12"/>
      <c r="B41" s="52" t="s">
        <v>53</v>
      </c>
      <c r="C41" s="50">
        <v>100</v>
      </c>
      <c r="D41" s="11">
        <v>146525</v>
      </c>
      <c r="E41" s="9">
        <v>3.6</v>
      </c>
      <c r="F41" s="10" t="s">
        <v>87</v>
      </c>
      <c r="G41" s="9">
        <v>42.5</v>
      </c>
      <c r="H41" s="9">
        <v>39.5</v>
      </c>
      <c r="I41" s="9">
        <v>45.5</v>
      </c>
      <c r="J41" s="8">
        <v>344798</v>
      </c>
      <c r="K41" s="11">
        <v>146153</v>
      </c>
      <c r="L41" s="9">
        <v>3.6</v>
      </c>
      <c r="M41" s="10" t="s">
        <v>87</v>
      </c>
      <c r="N41" s="9">
        <v>29.3</v>
      </c>
      <c r="O41" s="9">
        <v>27.3</v>
      </c>
      <c r="P41" s="9">
        <v>31.4</v>
      </c>
      <c r="Q41" s="8">
        <v>498424</v>
      </c>
      <c r="R41" s="11">
        <v>102265</v>
      </c>
      <c r="S41" s="9">
        <v>4.2</v>
      </c>
      <c r="T41" s="10" t="s">
        <v>87</v>
      </c>
      <c r="U41" s="9">
        <v>21.5</v>
      </c>
      <c r="V41" s="9">
        <v>19.7</v>
      </c>
      <c r="W41" s="9">
        <v>23.3</v>
      </c>
      <c r="X41" s="8">
        <v>475646</v>
      </c>
      <c r="Y41" s="11">
        <v>92335</v>
      </c>
      <c r="Z41" s="9">
        <v>4.5999999999999996</v>
      </c>
      <c r="AA41" s="10" t="s">
        <v>87</v>
      </c>
      <c r="AB41" s="9">
        <v>21.9</v>
      </c>
      <c r="AC41" s="9">
        <v>19.899999999999999</v>
      </c>
      <c r="AD41" s="9">
        <v>23.9</v>
      </c>
      <c r="AE41" s="8">
        <v>421593</v>
      </c>
      <c r="AF41" s="11">
        <v>65011</v>
      </c>
      <c r="AG41" s="9">
        <v>5</v>
      </c>
      <c r="AH41" s="10" t="s">
        <v>87</v>
      </c>
      <c r="AI41" s="9">
        <v>17</v>
      </c>
      <c r="AJ41" s="9">
        <v>15.3</v>
      </c>
      <c r="AK41" s="9">
        <v>18.7</v>
      </c>
      <c r="AL41" s="8">
        <v>382516</v>
      </c>
      <c r="AM41" s="11">
        <v>34357</v>
      </c>
      <c r="AN41" s="9">
        <v>5.9</v>
      </c>
      <c r="AO41" s="10" t="s">
        <v>87</v>
      </c>
      <c r="AP41" s="9">
        <v>11.1</v>
      </c>
      <c r="AQ41" s="9">
        <v>9.8000000000000007</v>
      </c>
      <c r="AR41" s="9">
        <v>12.3</v>
      </c>
      <c r="AS41" s="8">
        <v>310613</v>
      </c>
      <c r="AT41" s="11">
        <v>9812</v>
      </c>
      <c r="AU41" s="9">
        <v>11</v>
      </c>
      <c r="AV41" s="10" t="s">
        <v>87</v>
      </c>
      <c r="AW41" s="9">
        <v>5.0999999999999996</v>
      </c>
      <c r="AX41" s="9">
        <v>4</v>
      </c>
      <c r="AY41" s="9">
        <v>6.2</v>
      </c>
      <c r="AZ41" s="8">
        <v>192172</v>
      </c>
      <c r="BA41" s="11">
        <v>596458</v>
      </c>
      <c r="BB41" s="9">
        <v>2.2999999999999998</v>
      </c>
      <c r="BC41" s="10" t="s">
        <v>87</v>
      </c>
      <c r="BD41" s="9">
        <v>22.7</v>
      </c>
      <c r="BE41" s="9">
        <v>21.7</v>
      </c>
      <c r="BF41" s="9">
        <v>23.8</v>
      </c>
      <c r="BG41" s="8">
        <v>2625763</v>
      </c>
    </row>
    <row r="42" spans="1:59" s="6" customFormat="1" ht="15" customHeight="1" x14ac:dyDescent="0.25">
      <c r="A42" s="12"/>
      <c r="B42" s="52" t="s">
        <v>54</v>
      </c>
      <c r="C42" s="50">
        <v>98.9</v>
      </c>
      <c r="D42" s="11">
        <v>139983</v>
      </c>
      <c r="E42" s="9">
        <v>3.3</v>
      </c>
      <c r="F42" s="10" t="s">
        <v>87</v>
      </c>
      <c r="G42" s="9">
        <v>49.3</v>
      </c>
      <c r="H42" s="9">
        <v>46.1</v>
      </c>
      <c r="I42" s="9">
        <v>52.6</v>
      </c>
      <c r="J42" s="8">
        <v>283703</v>
      </c>
      <c r="K42" s="11">
        <v>121290</v>
      </c>
      <c r="L42" s="9">
        <v>3.5</v>
      </c>
      <c r="M42" s="10" t="s">
        <v>87</v>
      </c>
      <c r="N42" s="9">
        <v>33.4</v>
      </c>
      <c r="O42" s="9">
        <v>31.1</v>
      </c>
      <c r="P42" s="9">
        <v>35.700000000000003</v>
      </c>
      <c r="Q42" s="8">
        <v>362781</v>
      </c>
      <c r="R42" s="11">
        <v>93810</v>
      </c>
      <c r="S42" s="9">
        <v>4</v>
      </c>
      <c r="T42" s="10" t="s">
        <v>87</v>
      </c>
      <c r="U42" s="9">
        <v>25.9</v>
      </c>
      <c r="V42" s="9">
        <v>23.8</v>
      </c>
      <c r="W42" s="9">
        <v>27.9</v>
      </c>
      <c r="X42" s="8">
        <v>362849</v>
      </c>
      <c r="Y42" s="11">
        <v>88957</v>
      </c>
      <c r="Z42" s="9">
        <v>4.5</v>
      </c>
      <c r="AA42" s="10" t="s">
        <v>87</v>
      </c>
      <c r="AB42" s="9">
        <v>25.6</v>
      </c>
      <c r="AC42" s="9">
        <v>23.4</v>
      </c>
      <c r="AD42" s="9">
        <v>27.9</v>
      </c>
      <c r="AE42" s="8">
        <v>346976</v>
      </c>
      <c r="AF42" s="11">
        <v>64301</v>
      </c>
      <c r="AG42" s="9">
        <v>4.9000000000000004</v>
      </c>
      <c r="AH42" s="10" t="s">
        <v>87</v>
      </c>
      <c r="AI42" s="9">
        <v>20.2</v>
      </c>
      <c r="AJ42" s="9">
        <v>18.3</v>
      </c>
      <c r="AK42" s="9">
        <v>22.1</v>
      </c>
      <c r="AL42" s="8">
        <v>318168</v>
      </c>
      <c r="AM42" s="11">
        <v>33656</v>
      </c>
      <c r="AN42" s="9">
        <v>5.7</v>
      </c>
      <c r="AO42" s="10" t="s">
        <v>87</v>
      </c>
      <c r="AP42" s="9">
        <v>13.1</v>
      </c>
      <c r="AQ42" s="9">
        <v>11.7</v>
      </c>
      <c r="AR42" s="9">
        <v>14.6</v>
      </c>
      <c r="AS42" s="8">
        <v>255946</v>
      </c>
      <c r="AT42" s="11">
        <v>9133</v>
      </c>
      <c r="AU42" s="9">
        <v>10.9</v>
      </c>
      <c r="AV42" s="10" t="s">
        <v>87</v>
      </c>
      <c r="AW42" s="9">
        <v>6</v>
      </c>
      <c r="AX42" s="9">
        <v>4.7</v>
      </c>
      <c r="AY42" s="9">
        <v>7.3</v>
      </c>
      <c r="AZ42" s="8">
        <v>151541</v>
      </c>
      <c r="BA42" s="11">
        <v>551130</v>
      </c>
      <c r="BB42" s="9">
        <v>2.2999999999999998</v>
      </c>
      <c r="BC42" s="10" t="s">
        <v>87</v>
      </c>
      <c r="BD42" s="9">
        <v>26.5</v>
      </c>
      <c r="BE42" s="9">
        <v>25.3</v>
      </c>
      <c r="BF42" s="9">
        <v>27.7</v>
      </c>
      <c r="BG42" s="8">
        <v>2081964</v>
      </c>
    </row>
    <row r="43" spans="1:59" s="6" customFormat="1" ht="15" customHeight="1" x14ac:dyDescent="0.25">
      <c r="A43" s="12"/>
      <c r="B43" s="52" t="s">
        <v>55</v>
      </c>
      <c r="C43" s="50">
        <v>99</v>
      </c>
      <c r="D43" s="11">
        <v>41029</v>
      </c>
      <c r="E43" s="9">
        <v>3.7</v>
      </c>
      <c r="F43" s="10" t="s">
        <v>87</v>
      </c>
      <c r="G43" s="9">
        <v>44.8</v>
      </c>
      <c r="H43" s="9">
        <v>41.5</v>
      </c>
      <c r="I43" s="9">
        <v>48</v>
      </c>
      <c r="J43" s="8">
        <v>91649</v>
      </c>
      <c r="K43" s="11">
        <v>35882</v>
      </c>
      <c r="L43" s="9">
        <v>4.0999999999999996</v>
      </c>
      <c r="M43" s="10" t="s">
        <v>87</v>
      </c>
      <c r="N43" s="9">
        <v>29.9</v>
      </c>
      <c r="O43" s="9">
        <v>27.5</v>
      </c>
      <c r="P43" s="9">
        <v>32.200000000000003</v>
      </c>
      <c r="Q43" s="8">
        <v>120172</v>
      </c>
      <c r="R43" s="11">
        <v>27972</v>
      </c>
      <c r="S43" s="9">
        <v>4.5</v>
      </c>
      <c r="T43" s="10" t="s">
        <v>87</v>
      </c>
      <c r="U43" s="9">
        <v>23.7</v>
      </c>
      <c r="V43" s="9">
        <v>21.6</v>
      </c>
      <c r="W43" s="9">
        <v>25.8</v>
      </c>
      <c r="X43" s="8">
        <v>117947</v>
      </c>
      <c r="Y43" s="11">
        <v>27354</v>
      </c>
      <c r="Z43" s="9">
        <v>4.8</v>
      </c>
      <c r="AA43" s="10" t="s">
        <v>87</v>
      </c>
      <c r="AB43" s="9">
        <v>24.1</v>
      </c>
      <c r="AC43" s="9">
        <v>21.9</v>
      </c>
      <c r="AD43" s="9">
        <v>26.4</v>
      </c>
      <c r="AE43" s="8">
        <v>113432</v>
      </c>
      <c r="AF43" s="11">
        <v>22171</v>
      </c>
      <c r="AG43" s="9">
        <v>5.0999999999999996</v>
      </c>
      <c r="AH43" s="10" t="s">
        <v>87</v>
      </c>
      <c r="AI43" s="9">
        <v>19.100000000000001</v>
      </c>
      <c r="AJ43" s="9">
        <v>17.2</v>
      </c>
      <c r="AK43" s="9">
        <v>21</v>
      </c>
      <c r="AL43" s="8">
        <v>116264</v>
      </c>
      <c r="AM43" s="11">
        <v>12493</v>
      </c>
      <c r="AN43" s="9">
        <v>6</v>
      </c>
      <c r="AO43" s="10" t="s">
        <v>87</v>
      </c>
      <c r="AP43" s="9">
        <v>12.4</v>
      </c>
      <c r="AQ43" s="9">
        <v>10.9</v>
      </c>
      <c r="AR43" s="9">
        <v>13.8</v>
      </c>
      <c r="AS43" s="8">
        <v>101012</v>
      </c>
      <c r="AT43" s="11">
        <v>3614</v>
      </c>
      <c r="AU43" s="9">
        <v>11.2</v>
      </c>
      <c r="AV43" s="10" t="s">
        <v>87</v>
      </c>
      <c r="AW43" s="9">
        <v>5.7</v>
      </c>
      <c r="AX43" s="9">
        <v>4.4000000000000004</v>
      </c>
      <c r="AY43" s="9">
        <v>6.9</v>
      </c>
      <c r="AZ43" s="8">
        <v>63839</v>
      </c>
      <c r="BA43" s="11">
        <v>170516</v>
      </c>
      <c r="BB43" s="9">
        <v>2.7</v>
      </c>
      <c r="BC43" s="10" t="s">
        <v>87</v>
      </c>
      <c r="BD43" s="9">
        <v>23.5</v>
      </c>
      <c r="BE43" s="9">
        <v>22.3</v>
      </c>
      <c r="BF43" s="9">
        <v>24.8</v>
      </c>
      <c r="BG43" s="8">
        <v>724317</v>
      </c>
    </row>
    <row r="44" spans="1:59" s="6" customFormat="1" ht="15" customHeight="1" x14ac:dyDescent="0.25">
      <c r="A44" s="12"/>
      <c r="B44" s="52" t="s">
        <v>56</v>
      </c>
      <c r="C44" s="50">
        <v>97.5</v>
      </c>
      <c r="D44" s="11">
        <v>64271</v>
      </c>
      <c r="E44" s="9">
        <v>3.6</v>
      </c>
      <c r="F44" s="10" t="s">
        <v>87</v>
      </c>
      <c r="G44" s="9">
        <v>46.1</v>
      </c>
      <c r="H44" s="9">
        <v>42.8</v>
      </c>
      <c r="I44" s="9">
        <v>49.3</v>
      </c>
      <c r="J44" s="8">
        <v>139550</v>
      </c>
      <c r="K44" s="11">
        <v>58581</v>
      </c>
      <c r="L44" s="9">
        <v>3.9</v>
      </c>
      <c r="M44" s="10" t="s">
        <v>87</v>
      </c>
      <c r="N44" s="9">
        <v>30.5</v>
      </c>
      <c r="O44" s="9">
        <v>28.2</v>
      </c>
      <c r="P44" s="9">
        <v>32.799999999999997</v>
      </c>
      <c r="Q44" s="8">
        <v>192141</v>
      </c>
      <c r="R44" s="11">
        <v>46310</v>
      </c>
      <c r="S44" s="9">
        <v>4.4000000000000004</v>
      </c>
      <c r="T44" s="10" t="s">
        <v>87</v>
      </c>
      <c r="U44" s="9">
        <v>23.2</v>
      </c>
      <c r="V44" s="9">
        <v>21.2</v>
      </c>
      <c r="W44" s="9">
        <v>25.2</v>
      </c>
      <c r="X44" s="8">
        <v>199621</v>
      </c>
      <c r="Y44" s="11">
        <v>42000</v>
      </c>
      <c r="Z44" s="9">
        <v>4.7</v>
      </c>
      <c r="AA44" s="10" t="s">
        <v>87</v>
      </c>
      <c r="AB44" s="9">
        <v>23.6</v>
      </c>
      <c r="AC44" s="9">
        <v>21.4</v>
      </c>
      <c r="AD44" s="9">
        <v>25.8</v>
      </c>
      <c r="AE44" s="8">
        <v>177855</v>
      </c>
      <c r="AF44" s="11">
        <v>30590</v>
      </c>
      <c r="AG44" s="9">
        <v>5.0999999999999996</v>
      </c>
      <c r="AH44" s="10" t="s">
        <v>87</v>
      </c>
      <c r="AI44" s="9">
        <v>18.8</v>
      </c>
      <c r="AJ44" s="9">
        <v>16.899999999999999</v>
      </c>
      <c r="AK44" s="9">
        <v>20.8</v>
      </c>
      <c r="AL44" s="8">
        <v>162282</v>
      </c>
      <c r="AM44" s="11">
        <v>15778</v>
      </c>
      <c r="AN44" s="9">
        <v>6</v>
      </c>
      <c r="AO44" s="10" t="s">
        <v>87</v>
      </c>
      <c r="AP44" s="9">
        <v>12.3</v>
      </c>
      <c r="AQ44" s="9">
        <v>10.8</v>
      </c>
      <c r="AR44" s="9">
        <v>13.7</v>
      </c>
      <c r="AS44" s="8">
        <v>128673</v>
      </c>
      <c r="AT44" s="11">
        <v>4322</v>
      </c>
      <c r="AU44" s="9">
        <v>11.1</v>
      </c>
      <c r="AV44" s="10" t="s">
        <v>87</v>
      </c>
      <c r="AW44" s="9">
        <v>5.8</v>
      </c>
      <c r="AX44" s="9">
        <v>4.5</v>
      </c>
      <c r="AY44" s="9">
        <v>7.1</v>
      </c>
      <c r="AZ44" s="8">
        <v>74572</v>
      </c>
      <c r="BA44" s="11">
        <v>261852</v>
      </c>
      <c r="BB44" s="9">
        <v>2.6</v>
      </c>
      <c r="BC44" s="10" t="s">
        <v>87</v>
      </c>
      <c r="BD44" s="9">
        <v>24.4</v>
      </c>
      <c r="BE44" s="9">
        <v>23.1</v>
      </c>
      <c r="BF44" s="9">
        <v>25.6</v>
      </c>
      <c r="BG44" s="8">
        <v>1074694</v>
      </c>
    </row>
    <row r="45" spans="1:59" s="6" customFormat="1" ht="15" customHeight="1" x14ac:dyDescent="0.25">
      <c r="A45" s="12"/>
      <c r="B45" s="52" t="s">
        <v>3</v>
      </c>
      <c r="C45" s="50">
        <v>99.5</v>
      </c>
      <c r="D45" s="11">
        <v>12225</v>
      </c>
      <c r="E45" s="9">
        <v>4</v>
      </c>
      <c r="F45" s="10" t="s">
        <v>87</v>
      </c>
      <c r="G45" s="9">
        <v>46.9</v>
      </c>
      <c r="H45" s="9">
        <v>43.3</v>
      </c>
      <c r="I45" s="9">
        <v>50.5</v>
      </c>
      <c r="J45" s="8">
        <v>26066</v>
      </c>
      <c r="K45" s="11">
        <v>11537</v>
      </c>
      <c r="L45" s="9">
        <v>4.5</v>
      </c>
      <c r="M45" s="10" t="s">
        <v>87</v>
      </c>
      <c r="N45" s="9">
        <v>29.9</v>
      </c>
      <c r="O45" s="9">
        <v>27.3</v>
      </c>
      <c r="P45" s="9">
        <v>32.6</v>
      </c>
      <c r="Q45" s="8">
        <v>38553</v>
      </c>
      <c r="R45" s="11">
        <v>9047</v>
      </c>
      <c r="S45" s="9">
        <v>4.9000000000000004</v>
      </c>
      <c r="T45" s="10" t="s">
        <v>87</v>
      </c>
      <c r="U45" s="9">
        <v>26</v>
      </c>
      <c r="V45" s="9">
        <v>23.5</v>
      </c>
      <c r="W45" s="9">
        <v>28.5</v>
      </c>
      <c r="X45" s="8">
        <v>34836</v>
      </c>
      <c r="Y45" s="11">
        <v>9017</v>
      </c>
      <c r="Z45" s="9">
        <v>5.2</v>
      </c>
      <c r="AA45" s="10" t="s">
        <v>87</v>
      </c>
      <c r="AB45" s="9">
        <v>25.4</v>
      </c>
      <c r="AC45" s="9">
        <v>22.8</v>
      </c>
      <c r="AD45" s="9">
        <v>28</v>
      </c>
      <c r="AE45" s="8">
        <v>35471</v>
      </c>
      <c r="AF45" s="11">
        <v>7590</v>
      </c>
      <c r="AG45" s="9">
        <v>5.7</v>
      </c>
      <c r="AH45" s="10" t="s">
        <v>87</v>
      </c>
      <c r="AI45" s="9">
        <v>19.600000000000001</v>
      </c>
      <c r="AJ45" s="9">
        <v>17.399999999999999</v>
      </c>
      <c r="AK45" s="9">
        <v>21.7</v>
      </c>
      <c r="AL45" s="8">
        <v>38809</v>
      </c>
      <c r="AM45" s="11">
        <v>4346</v>
      </c>
      <c r="AN45" s="9">
        <v>6.6</v>
      </c>
      <c r="AO45" s="10" t="s">
        <v>87</v>
      </c>
      <c r="AP45" s="9">
        <v>12.8</v>
      </c>
      <c r="AQ45" s="9">
        <v>11.1</v>
      </c>
      <c r="AR45" s="9">
        <v>14.4</v>
      </c>
      <c r="AS45" s="8">
        <v>34010</v>
      </c>
      <c r="AT45" s="11">
        <v>1177</v>
      </c>
      <c r="AU45" s="9">
        <v>11.6</v>
      </c>
      <c r="AV45" s="10" t="s">
        <v>87</v>
      </c>
      <c r="AW45" s="9">
        <v>5.8</v>
      </c>
      <c r="AX45" s="9">
        <v>4.5</v>
      </c>
      <c r="AY45" s="9">
        <v>7.1</v>
      </c>
      <c r="AZ45" s="8">
        <v>20395</v>
      </c>
      <c r="BA45" s="11">
        <v>54940</v>
      </c>
      <c r="BB45" s="9">
        <v>3.4</v>
      </c>
      <c r="BC45" s="10" t="s">
        <v>87</v>
      </c>
      <c r="BD45" s="9">
        <v>24.1</v>
      </c>
      <c r="BE45" s="9">
        <v>22.5</v>
      </c>
      <c r="BF45" s="9">
        <v>25.7</v>
      </c>
      <c r="BG45" s="8">
        <v>228141</v>
      </c>
    </row>
    <row r="46" spans="1:59" s="6" customFormat="1" ht="15" customHeight="1" x14ac:dyDescent="0.25">
      <c r="A46" s="12"/>
      <c r="B46" s="52" t="s">
        <v>2</v>
      </c>
      <c r="C46" s="50">
        <v>75.900000000000006</v>
      </c>
      <c r="D46" s="11">
        <v>6219</v>
      </c>
      <c r="E46" s="9">
        <v>4.4000000000000004</v>
      </c>
      <c r="F46" s="10" t="s">
        <v>87</v>
      </c>
      <c r="G46" s="9">
        <v>47.5</v>
      </c>
      <c r="H46" s="9">
        <v>43.3</v>
      </c>
      <c r="I46" s="9">
        <v>51.6</v>
      </c>
      <c r="J46" s="8">
        <v>13106</v>
      </c>
      <c r="K46" s="11">
        <v>7267</v>
      </c>
      <c r="L46" s="9">
        <v>4.9000000000000004</v>
      </c>
      <c r="M46" s="10" t="s">
        <v>87</v>
      </c>
      <c r="N46" s="9">
        <v>31.8</v>
      </c>
      <c r="O46" s="9">
        <v>28.7</v>
      </c>
      <c r="P46" s="9">
        <v>34.799999999999997</v>
      </c>
      <c r="Q46" s="8">
        <v>22867</v>
      </c>
      <c r="R46" s="11">
        <v>4968</v>
      </c>
      <c r="S46" s="9">
        <v>5.5</v>
      </c>
      <c r="T46" s="10" t="s">
        <v>87</v>
      </c>
      <c r="U46" s="9">
        <v>26</v>
      </c>
      <c r="V46" s="9">
        <v>23.2</v>
      </c>
      <c r="W46" s="9">
        <v>28.8</v>
      </c>
      <c r="X46" s="8">
        <v>19131</v>
      </c>
      <c r="Y46" s="11">
        <v>3948</v>
      </c>
      <c r="Z46" s="9">
        <v>5.9</v>
      </c>
      <c r="AA46" s="10" t="s">
        <v>87</v>
      </c>
      <c r="AB46" s="9">
        <v>25.9</v>
      </c>
      <c r="AC46" s="9">
        <v>22.9</v>
      </c>
      <c r="AD46" s="9">
        <v>28.9</v>
      </c>
      <c r="AE46" s="8">
        <v>15240</v>
      </c>
      <c r="AF46" s="11">
        <v>2484</v>
      </c>
      <c r="AG46" s="9">
        <v>6.5</v>
      </c>
      <c r="AH46" s="10" t="s">
        <v>87</v>
      </c>
      <c r="AI46" s="9">
        <v>20.399999999999999</v>
      </c>
      <c r="AJ46" s="9">
        <v>17.8</v>
      </c>
      <c r="AK46" s="9">
        <v>23</v>
      </c>
      <c r="AL46" s="8">
        <v>12158</v>
      </c>
      <c r="AM46" s="11">
        <v>950</v>
      </c>
      <c r="AN46" s="9">
        <v>7.8</v>
      </c>
      <c r="AO46" s="10" t="s">
        <v>87</v>
      </c>
      <c r="AP46" s="9">
        <v>13.4</v>
      </c>
      <c r="AQ46" s="9">
        <v>11.3</v>
      </c>
      <c r="AR46" s="9">
        <v>15.4</v>
      </c>
      <c r="AS46" s="8">
        <v>7115</v>
      </c>
      <c r="AT46" s="11">
        <v>173</v>
      </c>
      <c r="AU46" s="9">
        <v>13.8</v>
      </c>
      <c r="AV46" s="10" t="s">
        <v>87</v>
      </c>
      <c r="AW46" s="9">
        <v>6.2</v>
      </c>
      <c r="AX46" s="9">
        <v>4.5</v>
      </c>
      <c r="AY46" s="9">
        <v>7.8</v>
      </c>
      <c r="AZ46" s="8">
        <v>2802</v>
      </c>
      <c r="BA46" s="11">
        <v>26010</v>
      </c>
      <c r="BB46" s="9">
        <v>4</v>
      </c>
      <c r="BC46" s="10" t="s">
        <v>87</v>
      </c>
      <c r="BD46" s="9">
        <v>28.1</v>
      </c>
      <c r="BE46" s="9">
        <v>25.9</v>
      </c>
      <c r="BF46" s="9">
        <v>30.4</v>
      </c>
      <c r="BG46" s="8">
        <v>92420</v>
      </c>
    </row>
    <row r="47" spans="1:59" s="6" customFormat="1" ht="15.75" x14ac:dyDescent="0.25">
      <c r="A47" s="7"/>
      <c r="B47" s="53" t="s">
        <v>1</v>
      </c>
      <c r="C47" s="45">
        <v>100</v>
      </c>
      <c r="D47" s="33">
        <v>11792</v>
      </c>
      <c r="E47" s="45">
        <v>3.8</v>
      </c>
      <c r="F47" s="46" t="s">
        <v>87</v>
      </c>
      <c r="G47" s="47">
        <v>48.1</v>
      </c>
      <c r="H47" s="47">
        <v>44.5</v>
      </c>
      <c r="I47" s="47">
        <v>51.7</v>
      </c>
      <c r="J47" s="48">
        <v>24515</v>
      </c>
      <c r="K47" s="33">
        <v>11888</v>
      </c>
      <c r="L47" s="45">
        <v>4.4000000000000004</v>
      </c>
      <c r="M47" s="46" t="s">
        <v>87</v>
      </c>
      <c r="N47" s="47">
        <v>30.1</v>
      </c>
      <c r="O47" s="47">
        <v>27.5</v>
      </c>
      <c r="P47" s="47">
        <v>32.700000000000003</v>
      </c>
      <c r="Q47" s="48">
        <v>39479</v>
      </c>
      <c r="R47" s="33">
        <v>7911</v>
      </c>
      <c r="S47" s="45">
        <v>4.9000000000000004</v>
      </c>
      <c r="T47" s="46" t="s">
        <v>87</v>
      </c>
      <c r="U47" s="47">
        <v>22.5</v>
      </c>
      <c r="V47" s="47">
        <v>20.3</v>
      </c>
      <c r="W47" s="47">
        <v>24.6</v>
      </c>
      <c r="X47" s="48">
        <v>35193</v>
      </c>
      <c r="Y47" s="33">
        <v>6485</v>
      </c>
      <c r="Z47" s="45">
        <v>5.2</v>
      </c>
      <c r="AA47" s="46" t="s">
        <v>87</v>
      </c>
      <c r="AB47" s="47">
        <v>23</v>
      </c>
      <c r="AC47" s="47">
        <v>20.7</v>
      </c>
      <c r="AD47" s="47">
        <v>25.4</v>
      </c>
      <c r="AE47" s="48">
        <v>28139</v>
      </c>
      <c r="AF47" s="33">
        <v>4172</v>
      </c>
      <c r="AG47" s="45">
        <v>5.7</v>
      </c>
      <c r="AH47" s="46" t="s">
        <v>87</v>
      </c>
      <c r="AI47" s="47">
        <v>18.2</v>
      </c>
      <c r="AJ47" s="47">
        <v>16.100000000000001</v>
      </c>
      <c r="AK47" s="47">
        <v>20.2</v>
      </c>
      <c r="AL47" s="48">
        <v>22942</v>
      </c>
      <c r="AM47" s="33">
        <v>2214</v>
      </c>
      <c r="AN47" s="45">
        <v>6.8</v>
      </c>
      <c r="AO47" s="46" t="s">
        <v>87</v>
      </c>
      <c r="AP47" s="47">
        <v>12</v>
      </c>
      <c r="AQ47" s="47">
        <v>10.4</v>
      </c>
      <c r="AR47" s="47">
        <v>13.6</v>
      </c>
      <c r="AS47" s="48">
        <v>18426</v>
      </c>
      <c r="AT47" s="33">
        <v>647</v>
      </c>
      <c r="AU47" s="45">
        <v>11.9</v>
      </c>
      <c r="AV47" s="46" t="s">
        <v>87</v>
      </c>
      <c r="AW47" s="47">
        <v>5.8</v>
      </c>
      <c r="AX47" s="47">
        <v>4.4000000000000004</v>
      </c>
      <c r="AY47" s="47">
        <v>7.2</v>
      </c>
      <c r="AZ47" s="48">
        <v>11161</v>
      </c>
      <c r="BA47" s="33">
        <v>45109</v>
      </c>
      <c r="BB47" s="45">
        <v>3.2</v>
      </c>
      <c r="BC47" s="46" t="s">
        <v>87</v>
      </c>
      <c r="BD47" s="47">
        <v>25.1</v>
      </c>
      <c r="BE47" s="47">
        <v>23.5</v>
      </c>
      <c r="BF47" s="47">
        <v>26.6</v>
      </c>
      <c r="BG47" s="48">
        <v>179855</v>
      </c>
    </row>
    <row r="48" spans="1:59" s="6" customFormat="1" ht="15.75" x14ac:dyDescent="0.25">
      <c r="A48" s="27" t="s">
        <v>248</v>
      </c>
      <c r="B48" s="52"/>
      <c r="C48" s="50"/>
      <c r="D48" s="11"/>
      <c r="E48" s="50"/>
      <c r="F48" s="10"/>
      <c r="G48" s="9"/>
      <c r="H48" s="9"/>
      <c r="I48" s="9"/>
      <c r="J48" s="11"/>
      <c r="K48" s="11"/>
      <c r="L48" s="50"/>
      <c r="M48" s="10"/>
      <c r="N48" s="9"/>
      <c r="O48" s="9"/>
      <c r="P48" s="9"/>
      <c r="Q48" s="11"/>
      <c r="R48" s="11"/>
      <c r="S48" s="50"/>
      <c r="T48" s="10"/>
      <c r="U48" s="9"/>
      <c r="V48" s="9"/>
      <c r="W48" s="9"/>
      <c r="X48" s="11"/>
      <c r="Y48" s="11"/>
      <c r="Z48" s="50"/>
      <c r="AA48" s="10"/>
      <c r="AB48" s="9"/>
      <c r="AC48" s="9"/>
      <c r="AD48" s="9"/>
      <c r="AE48" s="11"/>
      <c r="AF48" s="11"/>
      <c r="AG48" s="50"/>
      <c r="AH48" s="10"/>
      <c r="AI48" s="9"/>
      <c r="AJ48" s="9"/>
      <c r="AK48" s="9"/>
      <c r="AL48" s="11"/>
      <c r="AM48" s="11"/>
      <c r="AN48" s="50"/>
      <c r="AO48" s="10"/>
      <c r="AP48" s="9"/>
      <c r="AQ48" s="9"/>
      <c r="AR48" s="9"/>
      <c r="AS48" s="11"/>
      <c r="AT48" s="11"/>
      <c r="AU48" s="50"/>
      <c r="AV48" s="10"/>
      <c r="AW48" s="9"/>
      <c r="AX48" s="9"/>
      <c r="AY48" s="9"/>
      <c r="AZ48" s="11"/>
      <c r="BA48" s="11"/>
      <c r="BB48" s="50"/>
      <c r="BC48" s="10"/>
      <c r="BD48" s="9"/>
      <c r="BE48" s="9"/>
      <c r="BF48" s="9"/>
      <c r="BG48" s="11"/>
    </row>
    <row r="49" spans="1:59" s="6" customFormat="1" ht="15.75" x14ac:dyDescent="0.25">
      <c r="A49" s="27" t="s">
        <v>249</v>
      </c>
      <c r="B49" s="52"/>
      <c r="C49" s="50"/>
      <c r="D49" s="11"/>
      <c r="E49" s="50"/>
      <c r="F49" s="10"/>
      <c r="G49" s="9"/>
      <c r="H49" s="9"/>
      <c r="I49" s="9"/>
      <c r="J49" s="11"/>
      <c r="K49" s="11"/>
      <c r="L49" s="50"/>
      <c r="M49" s="10"/>
      <c r="N49" s="9"/>
      <c r="O49" s="9"/>
      <c r="P49" s="9"/>
      <c r="Q49" s="11"/>
      <c r="R49" s="11"/>
      <c r="S49" s="50"/>
      <c r="T49" s="10"/>
      <c r="U49" s="9"/>
      <c r="V49" s="9"/>
      <c r="W49" s="9"/>
      <c r="X49" s="11"/>
      <c r="Y49" s="11"/>
      <c r="Z49" s="50"/>
      <c r="AA49" s="10"/>
      <c r="AB49" s="9"/>
      <c r="AC49" s="9"/>
      <c r="AD49" s="9"/>
      <c r="AE49" s="11"/>
      <c r="AF49" s="11"/>
      <c r="AG49" s="50"/>
      <c r="AH49" s="10"/>
      <c r="AI49" s="9"/>
      <c r="AJ49" s="9"/>
      <c r="AK49" s="9"/>
      <c r="AL49" s="11"/>
      <c r="AM49" s="11"/>
      <c r="AN49" s="50"/>
      <c r="AO49" s="10"/>
      <c r="AP49" s="9"/>
      <c r="AQ49" s="9"/>
      <c r="AR49" s="9"/>
      <c r="AS49" s="11"/>
      <c r="AT49" s="11"/>
      <c r="AU49" s="50"/>
      <c r="AV49" s="10"/>
      <c r="AW49" s="9"/>
      <c r="AX49" s="9"/>
      <c r="AY49" s="9"/>
      <c r="AZ49" s="11"/>
      <c r="BA49" s="11"/>
      <c r="BB49" s="50"/>
      <c r="BC49" s="10"/>
      <c r="BD49" s="9"/>
      <c r="BE49" s="9"/>
      <c r="BF49" s="9"/>
      <c r="BG49" s="11"/>
    </row>
    <row r="50" spans="1:59" s="6" customFormat="1" ht="24.95" customHeight="1" x14ac:dyDescent="0.25">
      <c r="A50" s="27" t="s">
        <v>275</v>
      </c>
      <c r="B50" s="52"/>
      <c r="C50" s="50"/>
      <c r="D50" s="11"/>
      <c r="E50" s="50"/>
      <c r="F50" s="10"/>
      <c r="G50" s="9"/>
      <c r="H50" s="9"/>
      <c r="I50" s="9"/>
      <c r="J50" s="11"/>
      <c r="K50" s="11"/>
      <c r="L50" s="50"/>
      <c r="M50" s="10"/>
      <c r="N50" s="9"/>
      <c r="O50" s="9"/>
      <c r="P50" s="9"/>
      <c r="Q50" s="11"/>
      <c r="R50" s="11"/>
      <c r="S50" s="50"/>
      <c r="T50" s="10"/>
      <c r="U50" s="9"/>
      <c r="V50" s="9"/>
      <c r="W50" s="9"/>
      <c r="X50" s="11"/>
      <c r="Y50" s="11"/>
      <c r="Z50" s="50"/>
      <c r="AA50" s="10"/>
      <c r="AB50" s="9"/>
      <c r="AC50" s="9"/>
      <c r="AD50" s="9"/>
      <c r="AE50" s="11"/>
      <c r="AF50" s="11"/>
      <c r="AG50" s="50"/>
      <c r="AH50" s="10"/>
      <c r="AI50" s="9"/>
      <c r="AJ50" s="9"/>
      <c r="AK50" s="9"/>
      <c r="AL50" s="11"/>
      <c r="AM50" s="11"/>
      <c r="AN50" s="50"/>
      <c r="AO50" s="10"/>
      <c r="AP50" s="9"/>
      <c r="AQ50" s="9"/>
      <c r="AR50" s="9"/>
      <c r="AS50" s="11"/>
      <c r="AT50" s="11"/>
      <c r="AU50" s="50"/>
      <c r="AV50" s="10"/>
      <c r="AW50" s="9"/>
      <c r="AX50" s="9"/>
      <c r="AY50" s="9"/>
      <c r="AZ50" s="11"/>
      <c r="BA50" s="11"/>
      <c r="BB50" s="50"/>
      <c r="BC50" s="10"/>
      <c r="BD50" s="9"/>
      <c r="BE50" s="9"/>
      <c r="BF50" s="9"/>
      <c r="BG50" s="11"/>
    </row>
    <row r="51" spans="1:59" s="6" customFormat="1" ht="65.099999999999994" customHeight="1" x14ac:dyDescent="0.25">
      <c r="A51" s="177" t="s">
        <v>267</v>
      </c>
      <c r="B51" s="177"/>
      <c r="C51" s="177"/>
      <c r="D51" s="177"/>
      <c r="E51" s="177"/>
      <c r="F51" s="177"/>
      <c r="G51" s="177"/>
      <c r="H51" s="177"/>
      <c r="I51" s="177"/>
      <c r="J51" s="177"/>
      <c r="K51" s="177"/>
      <c r="L51" s="17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8"/>
    </row>
    <row r="52" spans="1:59" s="6" customFormat="1" ht="19.899999999999999" customHeight="1" x14ac:dyDescent="0.25">
      <c r="A52" s="164" t="s">
        <v>265</v>
      </c>
      <c r="B52" s="27"/>
      <c r="C52" s="15"/>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8"/>
    </row>
    <row r="53" spans="1:59" s="6" customFormat="1" ht="19.899999999999999" customHeight="1" x14ac:dyDescent="0.25">
      <c r="A53" s="162" t="s">
        <v>264</v>
      </c>
      <c r="B53" s="27"/>
      <c r="C53" s="15"/>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8"/>
    </row>
    <row r="54" spans="1:59" ht="30" customHeight="1" x14ac:dyDescent="0.25">
      <c r="A54" s="163" t="s">
        <v>0</v>
      </c>
      <c r="B54" s="27"/>
      <c r="C54" s="15"/>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8"/>
    </row>
    <row r="55" spans="1:59" ht="15.75" hidden="1" x14ac:dyDescent="0.25">
      <c r="A55" s="4" t="s">
        <v>0</v>
      </c>
      <c r="B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3"/>
      <c r="BA55" s="4"/>
      <c r="BB55" s="4"/>
      <c r="BC55" s="4"/>
      <c r="BD55" s="4"/>
      <c r="BE55" s="4"/>
      <c r="BF55" s="4"/>
      <c r="BG55" s="3"/>
    </row>
  </sheetData>
  <mergeCells count="27">
    <mergeCell ref="A2:C2"/>
    <mergeCell ref="BB6:BC6"/>
    <mergeCell ref="BE6:BF6"/>
    <mergeCell ref="A1:Q1"/>
    <mergeCell ref="D5:J5"/>
    <mergeCell ref="K5:Q5"/>
    <mergeCell ref="E6:F6"/>
    <mergeCell ref="H6:I6"/>
    <mergeCell ref="L6:M6"/>
    <mergeCell ref="O6:P6"/>
    <mergeCell ref="R5:X5"/>
    <mergeCell ref="Y5:AE5"/>
    <mergeCell ref="AF5:AL5"/>
    <mergeCell ref="AM5:AS5"/>
    <mergeCell ref="AT5:AZ5"/>
    <mergeCell ref="BA5:BG5"/>
    <mergeCell ref="AJ6:AK6"/>
    <mergeCell ref="A51:L51"/>
    <mergeCell ref="AN6:AO6"/>
    <mergeCell ref="AQ6:AR6"/>
    <mergeCell ref="AU6:AV6"/>
    <mergeCell ref="AX6:AY6"/>
    <mergeCell ref="S6:T6"/>
    <mergeCell ref="V6:W6"/>
    <mergeCell ref="Z6:AA6"/>
    <mergeCell ref="AC6:AD6"/>
    <mergeCell ref="AG6:AH6"/>
  </mergeCells>
  <hyperlinks>
    <hyperlink ref="A55" r:id="rId1" display="© Commonwealth of Australia 2017" xr:uid="{31182B6D-C40E-41B2-A273-797F88201F96}"/>
    <hyperlink ref="A53" r:id="rId2" display="See Appendix - modelled estimates for PHNs, National Study of Mental Health and Wellbeing methodology, 2020-2022 for more information on these modelled estimates" xr:uid="{03AD369F-339C-4407-A4A8-7392466F09E4}"/>
    <hyperlink ref="A54" r:id="rId3" location="copyright-and-creative-commons" xr:uid="{C4D63D69-2429-45F7-A75A-1283A78F4D91}"/>
    <hyperlink ref="A52" r:id="rId4" display="(a) Sum of modelled PHNs. Note these will differ from direct estimates published in National Study of Mental Health and Wellbeing." xr:uid="{3DF3C387-651C-49AF-AB1E-401C07283039}"/>
  </hyperlinks>
  <pageMargins left="0.7" right="0.7" top="0.75" bottom="0.75" header="0.3" footer="0.3"/>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9B0AB-86CA-4E64-B0B5-8F7439A1361C}">
  <dimension ref="A1:BG55"/>
  <sheetViews>
    <sheetView zoomScaleNormal="100" workbookViewId="0">
      <pane xSplit="3" ySplit="7" topLeftCell="D8" activePane="bottomRight" state="frozen"/>
      <selection activeCell="A51" sqref="A51"/>
      <selection pane="topRight" activeCell="A51" sqref="A51"/>
      <selection pane="bottomLeft" activeCell="A51" sqref="A51"/>
      <selection pane="bottomRight" sqref="A1:Q1"/>
    </sheetView>
  </sheetViews>
  <sheetFormatPr defaultColWidth="0" defaultRowHeight="0" customHeight="1" zeroHeight="1" x14ac:dyDescent="0.25"/>
  <cols>
    <col min="1" max="1" width="12.7109375" customWidth="1"/>
    <col min="2" max="2" width="50.7109375" style="2" customWidth="1"/>
    <col min="3" max="3" width="15.7109375" style="2" customWidth="1"/>
    <col min="4" max="4" width="15.7109375" style="1" customWidth="1"/>
    <col min="5" max="9" width="12.7109375" customWidth="1"/>
    <col min="10" max="10" width="13.7109375" customWidth="1"/>
    <col min="11" max="11" width="15.7109375" customWidth="1"/>
    <col min="12" max="16" width="12.7109375" customWidth="1"/>
    <col min="17" max="17" width="13.7109375" customWidth="1"/>
    <col min="18" max="18" width="15.7109375" customWidth="1"/>
    <col min="19" max="23" width="12.7109375" customWidth="1"/>
    <col min="24" max="24" width="13.7109375" customWidth="1"/>
    <col min="25" max="25" width="15.7109375" customWidth="1"/>
    <col min="26" max="30" width="12.7109375" customWidth="1"/>
    <col min="31" max="31" width="13.7109375" customWidth="1"/>
    <col min="32" max="32" width="15.7109375" customWidth="1"/>
    <col min="33" max="37" width="12.7109375" customWidth="1"/>
    <col min="38" max="38" width="13.7109375" customWidth="1"/>
    <col min="39" max="39" width="15.7109375" customWidth="1"/>
    <col min="40" max="44" width="12.7109375" customWidth="1"/>
    <col min="45" max="45" width="13.7109375" customWidth="1"/>
    <col min="46" max="46" width="15.7109375" customWidth="1"/>
    <col min="47" max="51" width="12.7109375" customWidth="1"/>
    <col min="52" max="52" width="13.7109375" customWidth="1"/>
    <col min="53" max="53" width="15.7109375" customWidth="1"/>
    <col min="54" max="58" width="12.7109375" customWidth="1"/>
    <col min="59" max="59" width="13.7109375" customWidth="1"/>
    <col min="60" max="16384" width="12.7109375" hidden="1"/>
  </cols>
  <sheetData>
    <row r="1" spans="1:59" ht="0.95" customHeight="1" x14ac:dyDescent="0.25">
      <c r="A1" s="179" t="s">
        <v>289</v>
      </c>
      <c r="B1" s="179"/>
      <c r="C1" s="179"/>
      <c r="D1" s="179"/>
      <c r="E1" s="179"/>
      <c r="F1" s="179"/>
      <c r="G1" s="179"/>
      <c r="H1" s="179"/>
      <c r="I1" s="179"/>
      <c r="J1" s="179"/>
      <c r="K1" s="179"/>
      <c r="L1" s="179"/>
      <c r="M1" s="179"/>
      <c r="N1" s="179"/>
      <c r="O1" s="179"/>
      <c r="P1" s="179"/>
      <c r="Q1" s="179"/>
    </row>
    <row r="2" spans="1:59" ht="60" customHeight="1" x14ac:dyDescent="0.25">
      <c r="A2" s="172" t="s">
        <v>43</v>
      </c>
      <c r="B2" s="172"/>
      <c r="C2" s="172"/>
      <c r="D2" s="24"/>
      <c r="E2" s="24"/>
      <c r="F2" s="24"/>
      <c r="G2" s="24"/>
      <c r="H2" s="24"/>
      <c r="I2" s="24"/>
      <c r="J2" s="24"/>
      <c r="K2" s="24"/>
      <c r="L2" s="25"/>
      <c r="M2" s="25"/>
      <c r="N2" s="25"/>
      <c r="O2" s="25"/>
      <c r="P2" s="25"/>
      <c r="Q2" s="25"/>
      <c r="R2" s="24"/>
      <c r="S2" s="25"/>
      <c r="T2" s="25"/>
      <c r="U2" s="24"/>
      <c r="V2" s="24"/>
      <c r="W2" s="24"/>
      <c r="X2" s="25"/>
      <c r="Y2" s="25"/>
      <c r="Z2" s="25"/>
      <c r="AA2" s="25"/>
      <c r="AB2" s="25"/>
      <c r="AC2" s="25"/>
      <c r="AD2" s="25"/>
      <c r="AE2" s="25"/>
      <c r="AF2" s="24"/>
      <c r="AG2" s="25"/>
      <c r="AH2" s="25"/>
      <c r="AI2" s="24"/>
      <c r="AJ2" s="24"/>
      <c r="AK2" s="24"/>
      <c r="AL2" s="24"/>
      <c r="AM2" s="25"/>
      <c r="AN2" s="25"/>
      <c r="AO2" s="25"/>
      <c r="AP2" s="25"/>
      <c r="AQ2" s="25"/>
      <c r="AR2" s="25"/>
      <c r="AS2" s="25"/>
      <c r="AT2" s="24"/>
      <c r="AU2" s="25"/>
      <c r="AV2" s="25"/>
      <c r="AW2" s="24"/>
      <c r="AX2" s="24"/>
      <c r="AY2" s="24"/>
      <c r="AZ2" s="24"/>
      <c r="BA2" s="24"/>
      <c r="BB2" s="25"/>
      <c r="BC2" s="25"/>
      <c r="BD2" s="24"/>
      <c r="BE2" s="24"/>
      <c r="BF2" s="24"/>
      <c r="BG2" s="24"/>
    </row>
    <row r="3" spans="1:59" s="159" customFormat="1" ht="36" customHeight="1" thickBot="1" x14ac:dyDescent="0.35">
      <c r="A3" s="159" t="s">
        <v>80</v>
      </c>
    </row>
    <row r="4" spans="1:59" s="158" customFormat="1" ht="30" customHeight="1" thickTop="1" thickBot="1" x14ac:dyDescent="0.35">
      <c r="A4" s="158" t="s">
        <v>287</v>
      </c>
    </row>
    <row r="5" spans="1:59" s="22" customFormat="1" ht="19.899999999999999" customHeight="1" thickTop="1" x14ac:dyDescent="0.25">
      <c r="A5" s="23"/>
      <c r="D5" s="178" t="s">
        <v>44</v>
      </c>
      <c r="E5" s="178"/>
      <c r="F5" s="178"/>
      <c r="G5" s="178"/>
      <c r="H5" s="178"/>
      <c r="I5" s="178"/>
      <c r="J5" s="178"/>
      <c r="K5" s="178" t="s">
        <v>45</v>
      </c>
      <c r="L5" s="178"/>
      <c r="M5" s="178"/>
      <c r="N5" s="178"/>
      <c r="O5" s="178"/>
      <c r="P5" s="178"/>
      <c r="Q5" s="178"/>
      <c r="R5" s="178" t="s">
        <v>46</v>
      </c>
      <c r="S5" s="178"/>
      <c r="T5" s="178"/>
      <c r="U5" s="178"/>
      <c r="V5" s="178"/>
      <c r="W5" s="178"/>
      <c r="X5" s="178"/>
      <c r="Y5" s="178" t="s">
        <v>47</v>
      </c>
      <c r="Z5" s="178"/>
      <c r="AA5" s="178"/>
      <c r="AB5" s="178"/>
      <c r="AC5" s="178"/>
      <c r="AD5" s="178"/>
      <c r="AE5" s="178"/>
      <c r="AF5" s="178" t="s">
        <v>48</v>
      </c>
      <c r="AG5" s="178"/>
      <c r="AH5" s="178"/>
      <c r="AI5" s="178"/>
      <c r="AJ5" s="178"/>
      <c r="AK5" s="178"/>
      <c r="AL5" s="178"/>
      <c r="AM5" s="178" t="s">
        <v>49</v>
      </c>
      <c r="AN5" s="178"/>
      <c r="AO5" s="178"/>
      <c r="AP5" s="178"/>
      <c r="AQ5" s="178"/>
      <c r="AR5" s="178"/>
      <c r="AS5" s="178"/>
      <c r="AT5" s="178" t="s">
        <v>50</v>
      </c>
      <c r="AU5" s="178"/>
      <c r="AV5" s="178"/>
      <c r="AW5" s="178"/>
      <c r="AX5" s="178"/>
      <c r="AY5" s="178"/>
      <c r="AZ5" s="178"/>
      <c r="BA5" s="178" t="s">
        <v>51</v>
      </c>
      <c r="BB5" s="178"/>
      <c r="BC5" s="178"/>
      <c r="BD5" s="178"/>
      <c r="BE5" s="178"/>
      <c r="BF5" s="178"/>
      <c r="BG5" s="178"/>
    </row>
    <row r="6" spans="1:59" s="18" customFormat="1" ht="49.9" customHeight="1" x14ac:dyDescent="0.25">
      <c r="A6" s="21" t="s">
        <v>42</v>
      </c>
      <c r="B6" s="21" t="s">
        <v>41</v>
      </c>
      <c r="C6" s="34" t="s">
        <v>268</v>
      </c>
      <c r="D6" s="20" t="s">
        <v>40</v>
      </c>
      <c r="E6" s="178" t="s">
        <v>266</v>
      </c>
      <c r="F6" s="178"/>
      <c r="G6" s="20" t="s">
        <v>38</v>
      </c>
      <c r="H6" s="178" t="s">
        <v>37</v>
      </c>
      <c r="I6" s="178"/>
      <c r="J6" s="19" t="s">
        <v>36</v>
      </c>
      <c r="K6" s="20" t="s">
        <v>40</v>
      </c>
      <c r="L6" s="178" t="s">
        <v>266</v>
      </c>
      <c r="M6" s="178"/>
      <c r="N6" s="20" t="s">
        <v>38</v>
      </c>
      <c r="O6" s="178" t="s">
        <v>37</v>
      </c>
      <c r="P6" s="178"/>
      <c r="Q6" s="19" t="s">
        <v>36</v>
      </c>
      <c r="R6" s="20" t="s">
        <v>40</v>
      </c>
      <c r="S6" s="178" t="s">
        <v>266</v>
      </c>
      <c r="T6" s="178"/>
      <c r="U6" s="20" t="s">
        <v>38</v>
      </c>
      <c r="V6" s="178" t="s">
        <v>37</v>
      </c>
      <c r="W6" s="178"/>
      <c r="X6" s="19" t="s">
        <v>36</v>
      </c>
      <c r="Y6" s="20" t="s">
        <v>40</v>
      </c>
      <c r="Z6" s="178" t="s">
        <v>266</v>
      </c>
      <c r="AA6" s="178"/>
      <c r="AB6" s="20" t="s">
        <v>38</v>
      </c>
      <c r="AC6" s="178" t="s">
        <v>37</v>
      </c>
      <c r="AD6" s="178"/>
      <c r="AE6" s="19" t="s">
        <v>36</v>
      </c>
      <c r="AF6" s="20" t="s">
        <v>40</v>
      </c>
      <c r="AG6" s="178" t="s">
        <v>266</v>
      </c>
      <c r="AH6" s="178"/>
      <c r="AI6" s="20" t="s">
        <v>38</v>
      </c>
      <c r="AJ6" s="178" t="s">
        <v>37</v>
      </c>
      <c r="AK6" s="178"/>
      <c r="AL6" s="19" t="s">
        <v>36</v>
      </c>
      <c r="AM6" s="20" t="s">
        <v>40</v>
      </c>
      <c r="AN6" s="178" t="s">
        <v>266</v>
      </c>
      <c r="AO6" s="178"/>
      <c r="AP6" s="20" t="s">
        <v>38</v>
      </c>
      <c r="AQ6" s="178" t="s">
        <v>37</v>
      </c>
      <c r="AR6" s="178"/>
      <c r="AS6" s="19" t="s">
        <v>36</v>
      </c>
      <c r="AT6" s="20" t="s">
        <v>40</v>
      </c>
      <c r="AU6" s="178" t="s">
        <v>266</v>
      </c>
      <c r="AV6" s="178"/>
      <c r="AW6" s="20" t="s">
        <v>38</v>
      </c>
      <c r="AX6" s="178" t="s">
        <v>37</v>
      </c>
      <c r="AY6" s="178"/>
      <c r="AZ6" s="19" t="s">
        <v>36</v>
      </c>
      <c r="BA6" s="20" t="s">
        <v>40</v>
      </c>
      <c r="BB6" s="178" t="s">
        <v>266</v>
      </c>
      <c r="BC6" s="178"/>
      <c r="BD6" s="20" t="s">
        <v>38</v>
      </c>
      <c r="BE6" s="178" t="s">
        <v>37</v>
      </c>
      <c r="BF6" s="178"/>
      <c r="BG6" s="19" t="s">
        <v>36</v>
      </c>
    </row>
    <row r="7" spans="1:59" s="14" customFormat="1" ht="15.75" x14ac:dyDescent="0.25">
      <c r="A7" s="17"/>
      <c r="B7" s="17"/>
      <c r="C7" s="15" t="s">
        <v>34</v>
      </c>
      <c r="D7" s="16" t="s">
        <v>57</v>
      </c>
      <c r="E7" s="15" t="s">
        <v>34</v>
      </c>
      <c r="F7" s="15" t="s">
        <v>35</v>
      </c>
      <c r="G7" s="15" t="s">
        <v>34</v>
      </c>
      <c r="H7" s="15" t="s">
        <v>33</v>
      </c>
      <c r="I7" s="15" t="s">
        <v>32</v>
      </c>
      <c r="J7" s="15" t="s">
        <v>57</v>
      </c>
      <c r="K7" s="16" t="s">
        <v>57</v>
      </c>
      <c r="L7" s="15" t="s">
        <v>34</v>
      </c>
      <c r="M7" s="15" t="s">
        <v>35</v>
      </c>
      <c r="N7" s="15" t="s">
        <v>34</v>
      </c>
      <c r="O7" s="15" t="s">
        <v>33</v>
      </c>
      <c r="P7" s="15" t="s">
        <v>32</v>
      </c>
      <c r="Q7" s="15" t="s">
        <v>57</v>
      </c>
      <c r="R7" s="16" t="s">
        <v>57</v>
      </c>
      <c r="S7" s="15" t="s">
        <v>34</v>
      </c>
      <c r="T7" s="15" t="s">
        <v>35</v>
      </c>
      <c r="U7" s="15" t="s">
        <v>34</v>
      </c>
      <c r="V7" s="15" t="s">
        <v>33</v>
      </c>
      <c r="W7" s="15" t="s">
        <v>32</v>
      </c>
      <c r="X7" s="15" t="s">
        <v>57</v>
      </c>
      <c r="Y7" s="16" t="s">
        <v>57</v>
      </c>
      <c r="Z7" s="15" t="s">
        <v>34</v>
      </c>
      <c r="AA7" s="15" t="s">
        <v>35</v>
      </c>
      <c r="AB7" s="15" t="s">
        <v>34</v>
      </c>
      <c r="AC7" s="15" t="s">
        <v>33</v>
      </c>
      <c r="AD7" s="15" t="s">
        <v>32</v>
      </c>
      <c r="AE7" s="15" t="s">
        <v>57</v>
      </c>
      <c r="AF7" s="16" t="s">
        <v>57</v>
      </c>
      <c r="AG7" s="15" t="s">
        <v>34</v>
      </c>
      <c r="AH7" s="15" t="s">
        <v>35</v>
      </c>
      <c r="AI7" s="15" t="s">
        <v>34</v>
      </c>
      <c r="AJ7" s="15" t="s">
        <v>33</v>
      </c>
      <c r="AK7" s="15" t="s">
        <v>32</v>
      </c>
      <c r="AL7" s="15" t="s">
        <v>57</v>
      </c>
      <c r="AM7" s="16" t="s">
        <v>57</v>
      </c>
      <c r="AN7" s="15" t="s">
        <v>34</v>
      </c>
      <c r="AO7" s="15" t="s">
        <v>35</v>
      </c>
      <c r="AP7" s="15" t="s">
        <v>34</v>
      </c>
      <c r="AQ7" s="15" t="s">
        <v>33</v>
      </c>
      <c r="AR7" s="15" t="s">
        <v>32</v>
      </c>
      <c r="AS7" s="15" t="s">
        <v>57</v>
      </c>
      <c r="AT7" s="16" t="s">
        <v>57</v>
      </c>
      <c r="AU7" s="15" t="s">
        <v>34</v>
      </c>
      <c r="AV7" s="15" t="s">
        <v>35</v>
      </c>
      <c r="AW7" s="15" t="s">
        <v>34</v>
      </c>
      <c r="AX7" s="15" t="s">
        <v>33</v>
      </c>
      <c r="AY7" s="15" t="s">
        <v>32</v>
      </c>
      <c r="AZ7" s="15" t="s">
        <v>57</v>
      </c>
      <c r="BA7" s="16" t="s">
        <v>57</v>
      </c>
      <c r="BB7" s="15" t="s">
        <v>34</v>
      </c>
      <c r="BC7" s="15" t="s">
        <v>35</v>
      </c>
      <c r="BD7" s="15" t="s">
        <v>34</v>
      </c>
      <c r="BE7" s="15" t="s">
        <v>33</v>
      </c>
      <c r="BF7" s="15" t="s">
        <v>32</v>
      </c>
      <c r="BG7" s="15" t="s">
        <v>57</v>
      </c>
    </row>
    <row r="8" spans="1:59" s="6" customFormat="1" ht="15" customHeight="1" x14ac:dyDescent="0.25">
      <c r="A8" s="13">
        <v>101</v>
      </c>
      <c r="B8" s="13" t="s">
        <v>31</v>
      </c>
      <c r="C8" s="50">
        <v>100</v>
      </c>
      <c r="D8" s="11">
        <v>60980</v>
      </c>
      <c r="E8" s="9">
        <v>3.9</v>
      </c>
      <c r="F8" s="10" t="s">
        <v>87</v>
      </c>
      <c r="G8" s="9">
        <v>35.200000000000003</v>
      </c>
      <c r="H8" s="9">
        <v>32.5</v>
      </c>
      <c r="I8" s="9">
        <v>37.9</v>
      </c>
      <c r="J8" s="8">
        <v>173148</v>
      </c>
      <c r="K8" s="11">
        <v>82054</v>
      </c>
      <c r="L8" s="9">
        <v>4.2</v>
      </c>
      <c r="M8" s="10" t="s">
        <v>87</v>
      </c>
      <c r="N8" s="9">
        <v>27.1</v>
      </c>
      <c r="O8" s="9">
        <v>24.8</v>
      </c>
      <c r="P8" s="9">
        <v>29.3</v>
      </c>
      <c r="Q8" s="8">
        <v>302969</v>
      </c>
      <c r="R8" s="11">
        <v>46228</v>
      </c>
      <c r="S8" s="9">
        <v>4.5999999999999996</v>
      </c>
      <c r="T8" s="10" t="s">
        <v>87</v>
      </c>
      <c r="U8" s="9">
        <v>19.8</v>
      </c>
      <c r="V8" s="9">
        <v>18</v>
      </c>
      <c r="W8" s="9">
        <v>21.6</v>
      </c>
      <c r="X8" s="8">
        <v>233345</v>
      </c>
      <c r="Y8" s="11">
        <v>35469</v>
      </c>
      <c r="Z8" s="9">
        <v>5.0999999999999996</v>
      </c>
      <c r="AA8" s="10" t="s">
        <v>87</v>
      </c>
      <c r="AB8" s="9">
        <v>18.600000000000001</v>
      </c>
      <c r="AC8" s="9">
        <v>16.7</v>
      </c>
      <c r="AD8" s="9">
        <v>20.399999999999999</v>
      </c>
      <c r="AE8" s="8">
        <v>191151</v>
      </c>
      <c r="AF8" s="11">
        <v>21384</v>
      </c>
      <c r="AG8" s="9">
        <v>5.8</v>
      </c>
      <c r="AH8" s="10" t="s">
        <v>87</v>
      </c>
      <c r="AI8" s="9">
        <v>13.3</v>
      </c>
      <c r="AJ8" s="9">
        <v>11.7</v>
      </c>
      <c r="AK8" s="9">
        <v>14.8</v>
      </c>
      <c r="AL8" s="8">
        <v>161358</v>
      </c>
      <c r="AM8" s="11">
        <v>9822</v>
      </c>
      <c r="AN8" s="9">
        <v>6.7</v>
      </c>
      <c r="AO8" s="10" t="s">
        <v>87</v>
      </c>
      <c r="AP8" s="9">
        <v>8.1999999999999993</v>
      </c>
      <c r="AQ8" s="9">
        <v>7.1</v>
      </c>
      <c r="AR8" s="9">
        <v>9.3000000000000007</v>
      </c>
      <c r="AS8" s="8">
        <v>119642</v>
      </c>
      <c r="AT8" s="11">
        <v>2900</v>
      </c>
      <c r="AU8" s="9">
        <v>11.7</v>
      </c>
      <c r="AV8" s="10" t="s">
        <v>87</v>
      </c>
      <c r="AW8" s="9">
        <v>3.8</v>
      </c>
      <c r="AX8" s="9">
        <v>2.9</v>
      </c>
      <c r="AY8" s="9">
        <v>4.5999999999999996</v>
      </c>
      <c r="AZ8" s="8">
        <v>77064</v>
      </c>
      <c r="BA8" s="11">
        <v>258837</v>
      </c>
      <c r="BB8" s="9">
        <v>2.9</v>
      </c>
      <c r="BC8" s="10" t="s">
        <v>87</v>
      </c>
      <c r="BD8" s="9">
        <v>20.6</v>
      </c>
      <c r="BE8" s="9">
        <v>19.399999999999999</v>
      </c>
      <c r="BF8" s="9">
        <v>21.7</v>
      </c>
      <c r="BG8" s="8">
        <v>1258678</v>
      </c>
    </row>
    <row r="9" spans="1:59" s="6" customFormat="1" ht="15" customHeight="1" x14ac:dyDescent="0.25">
      <c r="A9" s="13">
        <v>102</v>
      </c>
      <c r="B9" s="13" t="s">
        <v>30</v>
      </c>
      <c r="C9" s="50">
        <v>100</v>
      </c>
      <c r="D9" s="11">
        <v>31756</v>
      </c>
      <c r="E9" s="9">
        <v>4.5999999999999996</v>
      </c>
      <c r="F9" s="10" t="s">
        <v>87</v>
      </c>
      <c r="G9" s="9">
        <v>32.700000000000003</v>
      </c>
      <c r="H9" s="9">
        <v>29.7</v>
      </c>
      <c r="I9" s="9">
        <v>35.6</v>
      </c>
      <c r="J9" s="8">
        <v>97181</v>
      </c>
      <c r="K9" s="11">
        <v>27429</v>
      </c>
      <c r="L9" s="9">
        <v>5.2</v>
      </c>
      <c r="M9" s="10" t="s">
        <v>87</v>
      </c>
      <c r="N9" s="9">
        <v>23.9</v>
      </c>
      <c r="O9" s="9">
        <v>21.5</v>
      </c>
      <c r="P9" s="9">
        <v>26.3</v>
      </c>
      <c r="Q9" s="8">
        <v>114884</v>
      </c>
      <c r="R9" s="11">
        <v>21990</v>
      </c>
      <c r="S9" s="9">
        <v>5.8</v>
      </c>
      <c r="T9" s="10" t="s">
        <v>87</v>
      </c>
      <c r="U9" s="9">
        <v>16.100000000000001</v>
      </c>
      <c r="V9" s="9">
        <v>14.3</v>
      </c>
      <c r="W9" s="9">
        <v>17.899999999999999</v>
      </c>
      <c r="X9" s="8">
        <v>136631</v>
      </c>
      <c r="Y9" s="11">
        <v>21197</v>
      </c>
      <c r="Z9" s="9">
        <v>6</v>
      </c>
      <c r="AA9" s="10" t="s">
        <v>87</v>
      </c>
      <c r="AB9" s="9">
        <v>16.3</v>
      </c>
      <c r="AC9" s="9">
        <v>14.4</v>
      </c>
      <c r="AD9" s="9">
        <v>18.2</v>
      </c>
      <c r="AE9" s="8">
        <v>129771</v>
      </c>
      <c r="AF9" s="11">
        <v>12879</v>
      </c>
      <c r="AG9" s="9">
        <v>6.5</v>
      </c>
      <c r="AH9" s="10" t="s">
        <v>87</v>
      </c>
      <c r="AI9" s="9">
        <v>12.1</v>
      </c>
      <c r="AJ9" s="9">
        <v>10.5</v>
      </c>
      <c r="AK9" s="9">
        <v>13.6</v>
      </c>
      <c r="AL9" s="8">
        <v>106828</v>
      </c>
      <c r="AM9" s="11">
        <v>5980</v>
      </c>
      <c r="AN9" s="9">
        <v>7.3</v>
      </c>
      <c r="AO9" s="10" t="s">
        <v>87</v>
      </c>
      <c r="AP9" s="9">
        <v>7.4</v>
      </c>
      <c r="AQ9" s="9">
        <v>6.4</v>
      </c>
      <c r="AR9" s="9">
        <v>8.5</v>
      </c>
      <c r="AS9" s="8">
        <v>80547</v>
      </c>
      <c r="AT9" s="11">
        <v>2061</v>
      </c>
      <c r="AU9" s="9">
        <v>11.9</v>
      </c>
      <c r="AV9" s="10" t="s">
        <v>87</v>
      </c>
      <c r="AW9" s="9">
        <v>3.7</v>
      </c>
      <c r="AX9" s="9">
        <v>2.8</v>
      </c>
      <c r="AY9" s="9">
        <v>4.5999999999999996</v>
      </c>
      <c r="AZ9" s="8">
        <v>55537</v>
      </c>
      <c r="BA9" s="11">
        <v>123291</v>
      </c>
      <c r="BB9" s="9">
        <v>4</v>
      </c>
      <c r="BC9" s="10" t="s">
        <v>87</v>
      </c>
      <c r="BD9" s="9">
        <v>17.100000000000001</v>
      </c>
      <c r="BE9" s="9">
        <v>15.8</v>
      </c>
      <c r="BF9" s="9">
        <v>18.399999999999999</v>
      </c>
      <c r="BG9" s="8">
        <v>721381</v>
      </c>
    </row>
    <row r="10" spans="1:59" s="6" customFormat="1" ht="15" customHeight="1" x14ac:dyDescent="0.25">
      <c r="A10" s="13">
        <v>103</v>
      </c>
      <c r="B10" s="13" t="s">
        <v>29</v>
      </c>
      <c r="C10" s="50">
        <v>100</v>
      </c>
      <c r="D10" s="11">
        <v>39204</v>
      </c>
      <c r="E10" s="9">
        <v>4.5999999999999996</v>
      </c>
      <c r="F10" s="10" t="s">
        <v>87</v>
      </c>
      <c r="G10" s="9">
        <v>31.9</v>
      </c>
      <c r="H10" s="9">
        <v>29</v>
      </c>
      <c r="I10" s="9">
        <v>34.700000000000003</v>
      </c>
      <c r="J10" s="8">
        <v>123050</v>
      </c>
      <c r="K10" s="11">
        <v>33295</v>
      </c>
      <c r="L10" s="9">
        <v>5.5</v>
      </c>
      <c r="M10" s="10" t="s">
        <v>87</v>
      </c>
      <c r="N10" s="9">
        <v>19.5</v>
      </c>
      <c r="O10" s="9">
        <v>17.399999999999999</v>
      </c>
      <c r="P10" s="9">
        <v>21.6</v>
      </c>
      <c r="Q10" s="8">
        <v>170888</v>
      </c>
      <c r="R10" s="11">
        <v>25008</v>
      </c>
      <c r="S10" s="9">
        <v>6.2</v>
      </c>
      <c r="T10" s="10" t="s">
        <v>87</v>
      </c>
      <c r="U10" s="9">
        <v>13.9</v>
      </c>
      <c r="V10" s="9">
        <v>12.2</v>
      </c>
      <c r="W10" s="9">
        <v>15.5</v>
      </c>
      <c r="X10" s="8">
        <v>180289</v>
      </c>
      <c r="Y10" s="11">
        <v>19617</v>
      </c>
      <c r="Z10" s="9">
        <v>6.2</v>
      </c>
      <c r="AA10" s="10" t="s">
        <v>87</v>
      </c>
      <c r="AB10" s="9">
        <v>15.3</v>
      </c>
      <c r="AC10" s="9">
        <v>13.4</v>
      </c>
      <c r="AD10" s="9">
        <v>17.100000000000001</v>
      </c>
      <c r="AE10" s="8">
        <v>128476</v>
      </c>
      <c r="AF10" s="11">
        <v>11775</v>
      </c>
      <c r="AG10" s="9">
        <v>6.9</v>
      </c>
      <c r="AH10" s="10" t="s">
        <v>87</v>
      </c>
      <c r="AI10" s="9">
        <v>11.3</v>
      </c>
      <c r="AJ10" s="9">
        <v>9.8000000000000007</v>
      </c>
      <c r="AK10" s="9">
        <v>12.9</v>
      </c>
      <c r="AL10" s="8">
        <v>103906</v>
      </c>
      <c r="AM10" s="11">
        <v>5455</v>
      </c>
      <c r="AN10" s="9">
        <v>7.6</v>
      </c>
      <c r="AO10" s="10" t="s">
        <v>87</v>
      </c>
      <c r="AP10" s="9">
        <v>7.3</v>
      </c>
      <c r="AQ10" s="9">
        <v>6.2</v>
      </c>
      <c r="AR10" s="9">
        <v>8.4</v>
      </c>
      <c r="AS10" s="8">
        <v>74875</v>
      </c>
      <c r="AT10" s="11">
        <v>1490</v>
      </c>
      <c r="AU10" s="9">
        <v>12.1</v>
      </c>
      <c r="AV10" s="10" t="s">
        <v>87</v>
      </c>
      <c r="AW10" s="9">
        <v>3.7</v>
      </c>
      <c r="AX10" s="9">
        <v>2.8</v>
      </c>
      <c r="AY10" s="9">
        <v>4.5</v>
      </c>
      <c r="AZ10" s="8">
        <v>40763</v>
      </c>
      <c r="BA10" s="11">
        <v>135844</v>
      </c>
      <c r="BB10" s="9">
        <v>4.2</v>
      </c>
      <c r="BC10" s="10" t="s">
        <v>87</v>
      </c>
      <c r="BD10" s="9">
        <v>16.5</v>
      </c>
      <c r="BE10" s="9">
        <v>15.2</v>
      </c>
      <c r="BF10" s="9">
        <v>17.899999999999999</v>
      </c>
      <c r="BG10" s="8">
        <v>822247</v>
      </c>
    </row>
    <row r="11" spans="1:59" s="6" customFormat="1" ht="15" customHeight="1" x14ac:dyDescent="0.25">
      <c r="A11" s="13">
        <v>104</v>
      </c>
      <c r="B11" s="13" t="s">
        <v>28</v>
      </c>
      <c r="C11" s="50">
        <v>100</v>
      </c>
      <c r="D11" s="11">
        <v>16728</v>
      </c>
      <c r="E11" s="9">
        <v>4.7</v>
      </c>
      <c r="F11" s="10" t="s">
        <v>87</v>
      </c>
      <c r="G11" s="9">
        <v>38.799999999999997</v>
      </c>
      <c r="H11" s="9">
        <v>35.200000000000003</v>
      </c>
      <c r="I11" s="9">
        <v>42.3</v>
      </c>
      <c r="J11" s="8">
        <v>43154</v>
      </c>
      <c r="K11" s="11">
        <v>14417</v>
      </c>
      <c r="L11" s="9">
        <v>5.4</v>
      </c>
      <c r="M11" s="10" t="s">
        <v>87</v>
      </c>
      <c r="N11" s="9">
        <v>28.3</v>
      </c>
      <c r="O11" s="9">
        <v>25.3</v>
      </c>
      <c r="P11" s="9">
        <v>31.3</v>
      </c>
      <c r="Q11" s="8">
        <v>50959</v>
      </c>
      <c r="R11" s="11">
        <v>10993</v>
      </c>
      <c r="S11" s="9">
        <v>5.8</v>
      </c>
      <c r="T11" s="10" t="s">
        <v>87</v>
      </c>
      <c r="U11" s="9">
        <v>21.3</v>
      </c>
      <c r="V11" s="9">
        <v>18.8</v>
      </c>
      <c r="W11" s="9">
        <v>23.7</v>
      </c>
      <c r="X11" s="8">
        <v>51709</v>
      </c>
      <c r="Y11" s="11">
        <v>10388</v>
      </c>
      <c r="Z11" s="9">
        <v>6.1</v>
      </c>
      <c r="AA11" s="10" t="s">
        <v>87</v>
      </c>
      <c r="AB11" s="9">
        <v>21.1</v>
      </c>
      <c r="AC11" s="9">
        <v>18.600000000000001</v>
      </c>
      <c r="AD11" s="9">
        <v>23.7</v>
      </c>
      <c r="AE11" s="8">
        <v>49168</v>
      </c>
      <c r="AF11" s="11">
        <v>7293</v>
      </c>
      <c r="AG11" s="9">
        <v>6.6</v>
      </c>
      <c r="AH11" s="10" t="s">
        <v>87</v>
      </c>
      <c r="AI11" s="9">
        <v>16.100000000000001</v>
      </c>
      <c r="AJ11" s="9">
        <v>14</v>
      </c>
      <c r="AK11" s="9">
        <v>18.2</v>
      </c>
      <c r="AL11" s="8">
        <v>45329</v>
      </c>
      <c r="AM11" s="11">
        <v>3744</v>
      </c>
      <c r="AN11" s="9">
        <v>7.5</v>
      </c>
      <c r="AO11" s="10" t="s">
        <v>87</v>
      </c>
      <c r="AP11" s="9">
        <v>10.3</v>
      </c>
      <c r="AQ11" s="9">
        <v>8.8000000000000007</v>
      </c>
      <c r="AR11" s="9">
        <v>11.8</v>
      </c>
      <c r="AS11" s="8">
        <v>36292</v>
      </c>
      <c r="AT11" s="11">
        <v>947</v>
      </c>
      <c r="AU11" s="9">
        <v>12.5</v>
      </c>
      <c r="AV11" s="10" t="s">
        <v>87</v>
      </c>
      <c r="AW11" s="9">
        <v>4.8</v>
      </c>
      <c r="AX11" s="9">
        <v>3.6</v>
      </c>
      <c r="AY11" s="9">
        <v>5.9</v>
      </c>
      <c r="AZ11" s="8">
        <v>19831</v>
      </c>
      <c r="BA11" s="11">
        <v>64510</v>
      </c>
      <c r="BB11" s="9">
        <v>4.4000000000000004</v>
      </c>
      <c r="BC11" s="10" t="s">
        <v>87</v>
      </c>
      <c r="BD11" s="9">
        <v>21.8</v>
      </c>
      <c r="BE11" s="9">
        <v>19.899999999999999</v>
      </c>
      <c r="BF11" s="9">
        <v>23.6</v>
      </c>
      <c r="BG11" s="8">
        <v>296440</v>
      </c>
    </row>
    <row r="12" spans="1:59" s="6" customFormat="1" ht="15" customHeight="1" x14ac:dyDescent="0.25">
      <c r="A12" s="13">
        <v>105</v>
      </c>
      <c r="B12" s="13" t="s">
        <v>27</v>
      </c>
      <c r="C12" s="50">
        <v>100</v>
      </c>
      <c r="D12" s="11">
        <v>43865</v>
      </c>
      <c r="E12" s="9">
        <v>4.7</v>
      </c>
      <c r="F12" s="10" t="s">
        <v>87</v>
      </c>
      <c r="G12" s="9">
        <v>33.9</v>
      </c>
      <c r="H12" s="9">
        <v>30.8</v>
      </c>
      <c r="I12" s="9">
        <v>37</v>
      </c>
      <c r="J12" s="8">
        <v>129544</v>
      </c>
      <c r="K12" s="11">
        <v>34906</v>
      </c>
      <c r="L12" s="9">
        <v>5.2</v>
      </c>
      <c r="M12" s="10" t="s">
        <v>87</v>
      </c>
      <c r="N12" s="9">
        <v>23.3</v>
      </c>
      <c r="O12" s="9">
        <v>20.9</v>
      </c>
      <c r="P12" s="9">
        <v>25.7</v>
      </c>
      <c r="Q12" s="8">
        <v>149706</v>
      </c>
      <c r="R12" s="11">
        <v>26543</v>
      </c>
      <c r="S12" s="9">
        <v>5.5</v>
      </c>
      <c r="T12" s="10" t="s">
        <v>87</v>
      </c>
      <c r="U12" s="9">
        <v>17.899999999999999</v>
      </c>
      <c r="V12" s="9">
        <v>16</v>
      </c>
      <c r="W12" s="9">
        <v>19.8</v>
      </c>
      <c r="X12" s="8">
        <v>148402</v>
      </c>
      <c r="Y12" s="11">
        <v>22917</v>
      </c>
      <c r="Z12" s="9">
        <v>6.1</v>
      </c>
      <c r="AA12" s="10" t="s">
        <v>87</v>
      </c>
      <c r="AB12" s="9">
        <v>17.399999999999999</v>
      </c>
      <c r="AC12" s="9">
        <v>15.4</v>
      </c>
      <c r="AD12" s="9">
        <v>19.5</v>
      </c>
      <c r="AE12" s="8">
        <v>131397</v>
      </c>
      <c r="AF12" s="11">
        <v>15749</v>
      </c>
      <c r="AG12" s="9">
        <v>6.6</v>
      </c>
      <c r="AH12" s="10" t="s">
        <v>87</v>
      </c>
      <c r="AI12" s="9">
        <v>13.1</v>
      </c>
      <c r="AJ12" s="9">
        <v>11.4</v>
      </c>
      <c r="AK12" s="9">
        <v>14.8</v>
      </c>
      <c r="AL12" s="8">
        <v>120260</v>
      </c>
      <c r="AM12" s="11">
        <v>7506</v>
      </c>
      <c r="AN12" s="9">
        <v>7.3</v>
      </c>
      <c r="AO12" s="10" t="s">
        <v>87</v>
      </c>
      <c r="AP12" s="9">
        <v>8.6</v>
      </c>
      <c r="AQ12" s="9">
        <v>7.4</v>
      </c>
      <c r="AR12" s="9">
        <v>9.8000000000000007</v>
      </c>
      <c r="AS12" s="8">
        <v>87440</v>
      </c>
      <c r="AT12" s="11">
        <v>1898</v>
      </c>
      <c r="AU12" s="9">
        <v>11.9</v>
      </c>
      <c r="AV12" s="10" t="s">
        <v>87</v>
      </c>
      <c r="AW12" s="9">
        <v>4</v>
      </c>
      <c r="AX12" s="9">
        <v>3.1</v>
      </c>
      <c r="AY12" s="9">
        <v>4.9000000000000004</v>
      </c>
      <c r="AZ12" s="8">
        <v>47449</v>
      </c>
      <c r="BA12" s="11">
        <v>153385</v>
      </c>
      <c r="BB12" s="9">
        <v>4</v>
      </c>
      <c r="BC12" s="10" t="s">
        <v>87</v>
      </c>
      <c r="BD12" s="9">
        <v>18.8</v>
      </c>
      <c r="BE12" s="9">
        <v>17.399999999999999</v>
      </c>
      <c r="BF12" s="9">
        <v>20.3</v>
      </c>
      <c r="BG12" s="8">
        <v>814199</v>
      </c>
    </row>
    <row r="13" spans="1:59" s="6" customFormat="1" ht="15" customHeight="1" x14ac:dyDescent="0.25">
      <c r="A13" s="13">
        <v>106</v>
      </c>
      <c r="B13" s="13" t="s">
        <v>26</v>
      </c>
      <c r="C13" s="50">
        <v>99.9</v>
      </c>
      <c r="D13" s="11">
        <v>25873</v>
      </c>
      <c r="E13" s="9">
        <v>4.0999999999999996</v>
      </c>
      <c r="F13" s="10" t="s">
        <v>87</v>
      </c>
      <c r="G13" s="9">
        <v>39.5</v>
      </c>
      <c r="H13" s="9">
        <v>36.4</v>
      </c>
      <c r="I13" s="9">
        <v>42.7</v>
      </c>
      <c r="J13" s="8">
        <v>65475</v>
      </c>
      <c r="K13" s="11">
        <v>22383</v>
      </c>
      <c r="L13" s="9">
        <v>4.5999999999999996</v>
      </c>
      <c r="M13" s="10" t="s">
        <v>87</v>
      </c>
      <c r="N13" s="9">
        <v>29.5</v>
      </c>
      <c r="O13" s="9">
        <v>26.9</v>
      </c>
      <c r="P13" s="9">
        <v>32.200000000000003</v>
      </c>
      <c r="Q13" s="8">
        <v>75855</v>
      </c>
      <c r="R13" s="11">
        <v>17119</v>
      </c>
      <c r="S13" s="9">
        <v>5</v>
      </c>
      <c r="T13" s="10" t="s">
        <v>87</v>
      </c>
      <c r="U13" s="9">
        <v>22.6</v>
      </c>
      <c r="V13" s="9">
        <v>20.399999999999999</v>
      </c>
      <c r="W13" s="9">
        <v>24.8</v>
      </c>
      <c r="X13" s="8">
        <v>75674</v>
      </c>
      <c r="Y13" s="11">
        <v>17134</v>
      </c>
      <c r="Z13" s="9">
        <v>5.3</v>
      </c>
      <c r="AA13" s="10" t="s">
        <v>87</v>
      </c>
      <c r="AB13" s="9">
        <v>21.5</v>
      </c>
      <c r="AC13" s="9">
        <v>19.3</v>
      </c>
      <c r="AD13" s="9">
        <v>23.8</v>
      </c>
      <c r="AE13" s="8">
        <v>79530</v>
      </c>
      <c r="AF13" s="11">
        <v>14296</v>
      </c>
      <c r="AG13" s="9">
        <v>5.7</v>
      </c>
      <c r="AH13" s="10" t="s">
        <v>87</v>
      </c>
      <c r="AI13" s="9">
        <v>16.600000000000001</v>
      </c>
      <c r="AJ13" s="9">
        <v>14.7</v>
      </c>
      <c r="AK13" s="9">
        <v>18.5</v>
      </c>
      <c r="AL13" s="8">
        <v>4406.1000000000004</v>
      </c>
      <c r="AM13" s="11">
        <v>7855</v>
      </c>
      <c r="AN13" s="9">
        <v>6.7</v>
      </c>
      <c r="AO13" s="10" t="s">
        <v>87</v>
      </c>
      <c r="AP13" s="9">
        <v>10.3</v>
      </c>
      <c r="AQ13" s="9">
        <v>9</v>
      </c>
      <c r="AR13" s="9">
        <v>11.7</v>
      </c>
      <c r="AS13" s="8">
        <v>75961</v>
      </c>
      <c r="AT13" s="11">
        <v>2074</v>
      </c>
      <c r="AU13" s="9">
        <v>11.7</v>
      </c>
      <c r="AV13" s="10" t="s">
        <v>87</v>
      </c>
      <c r="AW13" s="9">
        <v>4.5</v>
      </c>
      <c r="AX13" s="9">
        <v>3.5</v>
      </c>
      <c r="AY13" s="9">
        <v>5.5</v>
      </c>
      <c r="AZ13" s="8">
        <v>46024</v>
      </c>
      <c r="BA13" s="11">
        <v>106736</v>
      </c>
      <c r="BB13" s="9">
        <v>3.4</v>
      </c>
      <c r="BC13" s="10" t="s">
        <v>87</v>
      </c>
      <c r="BD13" s="9">
        <v>21.1</v>
      </c>
      <c r="BE13" s="9">
        <v>19.7</v>
      </c>
      <c r="BF13" s="9">
        <v>22.6</v>
      </c>
      <c r="BG13" s="8">
        <v>504667</v>
      </c>
    </row>
    <row r="14" spans="1:59" s="6" customFormat="1" ht="15" customHeight="1" x14ac:dyDescent="0.25">
      <c r="A14" s="13">
        <v>107</v>
      </c>
      <c r="B14" s="13" t="s">
        <v>25</v>
      </c>
      <c r="C14" s="50">
        <v>97.4</v>
      </c>
      <c r="D14" s="11">
        <v>12405</v>
      </c>
      <c r="E14" s="9">
        <v>4.4000000000000004</v>
      </c>
      <c r="F14" s="10" t="s">
        <v>87</v>
      </c>
      <c r="G14" s="9">
        <v>41.3</v>
      </c>
      <c r="H14" s="9">
        <v>37.799999999999997</v>
      </c>
      <c r="I14" s="9">
        <v>44.9</v>
      </c>
      <c r="J14" s="8">
        <v>30022</v>
      </c>
      <c r="K14" s="11">
        <v>11136</v>
      </c>
      <c r="L14" s="9">
        <v>5.3</v>
      </c>
      <c r="M14" s="10" t="s">
        <v>87</v>
      </c>
      <c r="N14" s="9">
        <v>29.3</v>
      </c>
      <c r="O14" s="9">
        <v>26.3</v>
      </c>
      <c r="P14" s="9">
        <v>32.4</v>
      </c>
      <c r="Q14" s="8">
        <v>37943</v>
      </c>
      <c r="R14" s="11">
        <v>8100</v>
      </c>
      <c r="S14" s="9">
        <v>5.7</v>
      </c>
      <c r="T14" s="10" t="s">
        <v>87</v>
      </c>
      <c r="U14" s="9">
        <v>23</v>
      </c>
      <c r="V14" s="9">
        <v>20.399999999999999</v>
      </c>
      <c r="W14" s="9">
        <v>25.6</v>
      </c>
      <c r="X14" s="8">
        <v>35219</v>
      </c>
      <c r="Y14" s="11">
        <v>8169</v>
      </c>
      <c r="Z14" s="9">
        <v>5.9</v>
      </c>
      <c r="AA14" s="10" t="s">
        <v>87</v>
      </c>
      <c r="AB14" s="9">
        <v>22.3</v>
      </c>
      <c r="AC14" s="9">
        <v>19.8</v>
      </c>
      <c r="AD14" s="9">
        <v>24.9</v>
      </c>
      <c r="AE14" s="8">
        <v>36563</v>
      </c>
      <c r="AF14" s="11">
        <v>6713</v>
      </c>
      <c r="AG14" s="9">
        <v>6.3</v>
      </c>
      <c r="AH14" s="10" t="s">
        <v>87</v>
      </c>
      <c r="AI14" s="9">
        <v>17</v>
      </c>
      <c r="AJ14" s="9">
        <v>14.9</v>
      </c>
      <c r="AK14" s="9">
        <v>19.100000000000001</v>
      </c>
      <c r="AL14" s="8">
        <v>39488</v>
      </c>
      <c r="AM14" s="11">
        <v>3529</v>
      </c>
      <c r="AN14" s="9">
        <v>7.3</v>
      </c>
      <c r="AO14" s="10" t="s">
        <v>87</v>
      </c>
      <c r="AP14" s="9">
        <v>10.5</v>
      </c>
      <c r="AQ14" s="9">
        <v>9</v>
      </c>
      <c r="AR14" s="9">
        <v>12</v>
      </c>
      <c r="AS14" s="8">
        <v>33457</v>
      </c>
      <c r="AT14" s="11">
        <v>992</v>
      </c>
      <c r="AU14" s="9">
        <v>12.2</v>
      </c>
      <c r="AV14" s="10" t="s">
        <v>87</v>
      </c>
      <c r="AW14" s="9">
        <v>4.7</v>
      </c>
      <c r="AX14" s="9">
        <v>3.6</v>
      </c>
      <c r="AY14" s="9">
        <v>5.9</v>
      </c>
      <c r="AZ14" s="8">
        <v>20984</v>
      </c>
      <c r="BA14" s="11">
        <v>51043</v>
      </c>
      <c r="BB14" s="9">
        <v>4.2</v>
      </c>
      <c r="BC14" s="10" t="s">
        <v>87</v>
      </c>
      <c r="BD14" s="9">
        <v>21.8</v>
      </c>
      <c r="BE14" s="9">
        <v>20.100000000000001</v>
      </c>
      <c r="BF14" s="9">
        <v>23.6</v>
      </c>
      <c r="BG14" s="8">
        <v>233677</v>
      </c>
    </row>
    <row r="15" spans="1:59" s="6" customFormat="1" ht="15" customHeight="1" x14ac:dyDescent="0.25">
      <c r="A15" s="13">
        <v>108</v>
      </c>
      <c r="B15" s="13" t="s">
        <v>24</v>
      </c>
      <c r="C15" s="50">
        <v>99.9</v>
      </c>
      <c r="D15" s="11">
        <v>55989</v>
      </c>
      <c r="E15" s="9">
        <v>3.6</v>
      </c>
      <c r="F15" s="10" t="s">
        <v>87</v>
      </c>
      <c r="G15" s="9">
        <v>41.3</v>
      </c>
      <c r="H15" s="9">
        <v>38.4</v>
      </c>
      <c r="I15" s="9">
        <v>44.2</v>
      </c>
      <c r="J15" s="8">
        <v>135667</v>
      </c>
      <c r="K15" s="11">
        <v>47787</v>
      </c>
      <c r="L15" s="9">
        <v>4</v>
      </c>
      <c r="M15" s="10" t="s">
        <v>87</v>
      </c>
      <c r="N15" s="9">
        <v>30.3</v>
      </c>
      <c r="O15" s="9">
        <v>27.9</v>
      </c>
      <c r="P15" s="9">
        <v>32.700000000000003</v>
      </c>
      <c r="Q15" s="8">
        <v>157553</v>
      </c>
      <c r="R15" s="11">
        <v>36933</v>
      </c>
      <c r="S15" s="9">
        <v>4.5</v>
      </c>
      <c r="T15" s="10" t="s">
        <v>87</v>
      </c>
      <c r="U15" s="9">
        <v>23.6</v>
      </c>
      <c r="V15" s="9">
        <v>21.5</v>
      </c>
      <c r="W15" s="9">
        <v>25.6</v>
      </c>
      <c r="X15" s="8">
        <v>156771</v>
      </c>
      <c r="Y15" s="11">
        <v>36042</v>
      </c>
      <c r="Z15" s="9">
        <v>4.8</v>
      </c>
      <c r="AA15" s="10" t="s">
        <v>87</v>
      </c>
      <c r="AB15" s="9">
        <v>22.6</v>
      </c>
      <c r="AC15" s="9">
        <v>20.5</v>
      </c>
      <c r="AD15" s="9">
        <v>24.8</v>
      </c>
      <c r="AE15" s="8">
        <v>159330</v>
      </c>
      <c r="AF15" s="11">
        <v>29064</v>
      </c>
      <c r="AG15" s="9">
        <v>5.2</v>
      </c>
      <c r="AH15" s="10" t="s">
        <v>87</v>
      </c>
      <c r="AI15" s="9">
        <v>17.5</v>
      </c>
      <c r="AJ15" s="9">
        <v>15.7</v>
      </c>
      <c r="AK15" s="9">
        <v>19.3</v>
      </c>
      <c r="AL15" s="8">
        <v>166188</v>
      </c>
      <c r="AM15" s="11">
        <v>16404</v>
      </c>
      <c r="AN15" s="9">
        <v>6.1</v>
      </c>
      <c r="AO15" s="10" t="s">
        <v>87</v>
      </c>
      <c r="AP15" s="9">
        <v>11.1</v>
      </c>
      <c r="AQ15" s="9">
        <v>9.6999999999999993</v>
      </c>
      <c r="AR15" s="9">
        <v>12.4</v>
      </c>
      <c r="AS15" s="8">
        <v>148325</v>
      </c>
      <c r="AT15" s="11">
        <v>4604</v>
      </c>
      <c r="AU15" s="9">
        <v>11.2</v>
      </c>
      <c r="AV15" s="10" t="s">
        <v>87</v>
      </c>
      <c r="AW15" s="9">
        <v>4.8</v>
      </c>
      <c r="AX15" s="9">
        <v>3.8</v>
      </c>
      <c r="AY15" s="9">
        <v>5.9</v>
      </c>
      <c r="AZ15" s="8">
        <v>95057</v>
      </c>
      <c r="BA15" s="11">
        <v>226824</v>
      </c>
      <c r="BB15" s="9">
        <v>2.8</v>
      </c>
      <c r="BC15" s="10" t="s">
        <v>87</v>
      </c>
      <c r="BD15" s="9">
        <v>22.3</v>
      </c>
      <c r="BE15" s="9">
        <v>21</v>
      </c>
      <c r="BF15" s="9">
        <v>23.5</v>
      </c>
      <c r="BG15" s="8">
        <v>1018891</v>
      </c>
    </row>
    <row r="16" spans="1:59" s="6" customFormat="1" ht="15" customHeight="1" x14ac:dyDescent="0.25">
      <c r="A16" s="13">
        <v>109</v>
      </c>
      <c r="B16" s="13" t="s">
        <v>23</v>
      </c>
      <c r="C16" s="50">
        <v>99.6</v>
      </c>
      <c r="D16" s="11">
        <v>18001</v>
      </c>
      <c r="E16" s="9">
        <v>4.5999999999999996</v>
      </c>
      <c r="F16" s="10" t="s">
        <v>87</v>
      </c>
      <c r="G16" s="9">
        <v>38.700000000000003</v>
      </c>
      <c r="H16" s="9">
        <v>35.200000000000003</v>
      </c>
      <c r="I16" s="9">
        <v>42.2</v>
      </c>
      <c r="J16" s="8">
        <v>46543</v>
      </c>
      <c r="K16" s="11">
        <v>15343</v>
      </c>
      <c r="L16" s="9">
        <v>5.2</v>
      </c>
      <c r="M16" s="10" t="s">
        <v>87</v>
      </c>
      <c r="N16" s="9">
        <v>29.5</v>
      </c>
      <c r="O16" s="9">
        <v>26.5</v>
      </c>
      <c r="P16" s="9">
        <v>32.5</v>
      </c>
      <c r="Q16" s="8">
        <v>51968</v>
      </c>
      <c r="R16" s="11">
        <v>14139</v>
      </c>
      <c r="S16" s="9">
        <v>5.6</v>
      </c>
      <c r="T16" s="10" t="s">
        <v>87</v>
      </c>
      <c r="U16" s="9">
        <v>23.5</v>
      </c>
      <c r="V16" s="9">
        <v>20.9</v>
      </c>
      <c r="W16" s="9">
        <v>26.1</v>
      </c>
      <c r="X16" s="8">
        <v>60097</v>
      </c>
      <c r="Y16" s="11">
        <v>15012</v>
      </c>
      <c r="Z16" s="9">
        <v>5.9</v>
      </c>
      <c r="AA16" s="10" t="s">
        <v>87</v>
      </c>
      <c r="AB16" s="9">
        <v>22.4</v>
      </c>
      <c r="AC16" s="9">
        <v>19.8</v>
      </c>
      <c r="AD16" s="9">
        <v>24.9</v>
      </c>
      <c r="AE16" s="8">
        <v>67094</v>
      </c>
      <c r="AF16" s="11">
        <v>13209</v>
      </c>
      <c r="AG16" s="9">
        <v>6.3</v>
      </c>
      <c r="AH16" s="10" t="s">
        <v>87</v>
      </c>
      <c r="AI16" s="9">
        <v>17</v>
      </c>
      <c r="AJ16" s="9">
        <v>14.9</v>
      </c>
      <c r="AK16" s="9">
        <v>19.100000000000001</v>
      </c>
      <c r="AL16" s="8">
        <v>77543</v>
      </c>
      <c r="AM16" s="11">
        <v>7982</v>
      </c>
      <c r="AN16" s="9">
        <v>7.2</v>
      </c>
      <c r="AO16" s="10" t="s">
        <v>87</v>
      </c>
      <c r="AP16" s="9">
        <v>10.6</v>
      </c>
      <c r="AQ16" s="9">
        <v>9.1</v>
      </c>
      <c r="AR16" s="9">
        <v>12.1</v>
      </c>
      <c r="AS16" s="8">
        <v>75363</v>
      </c>
      <c r="AT16" s="11">
        <v>2083</v>
      </c>
      <c r="AU16" s="9">
        <v>12.1</v>
      </c>
      <c r="AV16" s="10" t="s">
        <v>87</v>
      </c>
      <c r="AW16" s="9">
        <v>4.5999999999999996</v>
      </c>
      <c r="AX16" s="9">
        <v>3.5</v>
      </c>
      <c r="AY16" s="9">
        <v>5.6</v>
      </c>
      <c r="AZ16" s="8">
        <v>45768</v>
      </c>
      <c r="BA16" s="11">
        <v>85768</v>
      </c>
      <c r="BB16" s="9">
        <v>4.3</v>
      </c>
      <c r="BC16" s="10" t="s">
        <v>87</v>
      </c>
      <c r="BD16" s="9">
        <v>20.2</v>
      </c>
      <c r="BE16" s="9">
        <v>18.5</v>
      </c>
      <c r="BF16" s="9">
        <v>21.9</v>
      </c>
      <c r="BG16" s="8">
        <v>424376</v>
      </c>
    </row>
    <row r="17" spans="1:59" s="6" customFormat="1" ht="15" customHeight="1" x14ac:dyDescent="0.25">
      <c r="A17" s="13">
        <v>110</v>
      </c>
      <c r="B17" s="13" t="s">
        <v>22</v>
      </c>
      <c r="C17" s="50">
        <v>99.8</v>
      </c>
      <c r="D17" s="11">
        <v>9808</v>
      </c>
      <c r="E17" s="9">
        <v>4.8</v>
      </c>
      <c r="F17" s="10" t="s">
        <v>87</v>
      </c>
      <c r="G17" s="9">
        <v>40.299999999999997</v>
      </c>
      <c r="H17" s="9">
        <v>36.6</v>
      </c>
      <c r="I17" s="9">
        <v>44.1</v>
      </c>
      <c r="J17" s="8">
        <v>24310</v>
      </c>
      <c r="K17" s="11">
        <v>7941</v>
      </c>
      <c r="L17" s="9">
        <v>5.7</v>
      </c>
      <c r="M17" s="10" t="s">
        <v>87</v>
      </c>
      <c r="N17" s="9">
        <v>28.3</v>
      </c>
      <c r="O17" s="9">
        <v>25.1</v>
      </c>
      <c r="P17" s="9">
        <v>31.4</v>
      </c>
      <c r="Q17" s="8">
        <v>28102</v>
      </c>
      <c r="R17" s="11">
        <v>5895</v>
      </c>
      <c r="S17" s="9">
        <v>6.2</v>
      </c>
      <c r="T17" s="10" t="s">
        <v>87</v>
      </c>
      <c r="U17" s="9">
        <v>21.6</v>
      </c>
      <c r="V17" s="9">
        <v>19</v>
      </c>
      <c r="W17" s="9">
        <v>24.2</v>
      </c>
      <c r="X17" s="8">
        <v>27248</v>
      </c>
      <c r="Y17" s="11">
        <v>6033</v>
      </c>
      <c r="Z17" s="9">
        <v>6.3</v>
      </c>
      <c r="AA17" s="10" t="s">
        <v>87</v>
      </c>
      <c r="AB17" s="9">
        <v>21.1</v>
      </c>
      <c r="AC17" s="9">
        <v>18.5</v>
      </c>
      <c r="AD17" s="9">
        <v>23.7</v>
      </c>
      <c r="AE17" s="8">
        <v>28636</v>
      </c>
      <c r="AF17" s="11">
        <v>5154</v>
      </c>
      <c r="AG17" s="9">
        <v>6.7</v>
      </c>
      <c r="AH17" s="10" t="s">
        <v>87</v>
      </c>
      <c r="AI17" s="9">
        <v>15.9</v>
      </c>
      <c r="AJ17" s="9">
        <v>13.8</v>
      </c>
      <c r="AK17" s="9">
        <v>18</v>
      </c>
      <c r="AL17" s="8">
        <v>32368</v>
      </c>
      <c r="AM17" s="11">
        <v>2933</v>
      </c>
      <c r="AN17" s="9">
        <v>7.6</v>
      </c>
      <c r="AO17" s="10" t="s">
        <v>87</v>
      </c>
      <c r="AP17" s="9">
        <v>10.3</v>
      </c>
      <c r="AQ17" s="9">
        <v>8.6999999999999993</v>
      </c>
      <c r="AR17" s="9">
        <v>11.8</v>
      </c>
      <c r="AS17" s="8">
        <v>28566</v>
      </c>
      <c r="AT17" s="11">
        <v>805</v>
      </c>
      <c r="AU17" s="9">
        <v>12.5</v>
      </c>
      <c r="AV17" s="10" t="s">
        <v>87</v>
      </c>
      <c r="AW17" s="9">
        <v>4.5</v>
      </c>
      <c r="AX17" s="9">
        <v>3.4</v>
      </c>
      <c r="AY17" s="9">
        <v>5.6</v>
      </c>
      <c r="AZ17" s="8">
        <v>17833</v>
      </c>
      <c r="BA17" s="11">
        <v>38569</v>
      </c>
      <c r="BB17" s="9">
        <v>4.5999999999999996</v>
      </c>
      <c r="BC17" s="10" t="s">
        <v>87</v>
      </c>
      <c r="BD17" s="9">
        <v>20.6</v>
      </c>
      <c r="BE17" s="9">
        <v>18.7</v>
      </c>
      <c r="BF17" s="9">
        <v>22.5</v>
      </c>
      <c r="BG17" s="8">
        <v>187063</v>
      </c>
    </row>
    <row r="18" spans="1:59" s="6" customFormat="1" ht="15" customHeight="1" x14ac:dyDescent="0.25">
      <c r="A18" s="13">
        <v>201</v>
      </c>
      <c r="B18" s="13" t="s">
        <v>21</v>
      </c>
      <c r="C18" s="50">
        <v>100</v>
      </c>
      <c r="D18" s="11">
        <v>78307</v>
      </c>
      <c r="E18" s="9">
        <v>3.8</v>
      </c>
      <c r="F18" s="10" t="s">
        <v>87</v>
      </c>
      <c r="G18" s="9">
        <v>36.4</v>
      </c>
      <c r="H18" s="9">
        <v>33.700000000000003</v>
      </c>
      <c r="I18" s="9">
        <v>39.1</v>
      </c>
      <c r="J18" s="8">
        <v>215088</v>
      </c>
      <c r="K18" s="11">
        <v>99218</v>
      </c>
      <c r="L18" s="9">
        <v>3.8</v>
      </c>
      <c r="M18" s="10" t="s">
        <v>87</v>
      </c>
      <c r="N18" s="9">
        <v>27.2</v>
      </c>
      <c r="O18" s="9">
        <v>25.2</v>
      </c>
      <c r="P18" s="9">
        <v>29.3</v>
      </c>
      <c r="Q18" s="8">
        <v>364154</v>
      </c>
      <c r="R18" s="11">
        <v>57702</v>
      </c>
      <c r="S18" s="9">
        <v>4.4000000000000004</v>
      </c>
      <c r="T18" s="10" t="s">
        <v>87</v>
      </c>
      <c r="U18" s="9">
        <v>18.8</v>
      </c>
      <c r="V18" s="9">
        <v>17.100000000000001</v>
      </c>
      <c r="W18" s="9">
        <v>20.399999999999999</v>
      </c>
      <c r="X18" s="8">
        <v>307626</v>
      </c>
      <c r="Y18" s="11">
        <v>41623</v>
      </c>
      <c r="Z18" s="9">
        <v>5</v>
      </c>
      <c r="AA18" s="10" t="s">
        <v>87</v>
      </c>
      <c r="AB18" s="9">
        <v>18.8</v>
      </c>
      <c r="AC18" s="9">
        <v>17</v>
      </c>
      <c r="AD18" s="9">
        <v>20.7</v>
      </c>
      <c r="AE18" s="8">
        <v>220976</v>
      </c>
      <c r="AF18" s="11">
        <v>24803</v>
      </c>
      <c r="AG18" s="9">
        <v>5.7</v>
      </c>
      <c r="AH18" s="10" t="s">
        <v>87</v>
      </c>
      <c r="AI18" s="9">
        <v>14.2</v>
      </c>
      <c r="AJ18" s="9">
        <v>12.6</v>
      </c>
      <c r="AK18" s="9">
        <v>15.8</v>
      </c>
      <c r="AL18" s="8">
        <v>174946</v>
      </c>
      <c r="AM18" s="11">
        <v>10952</v>
      </c>
      <c r="AN18" s="9">
        <v>6.6</v>
      </c>
      <c r="AO18" s="10" t="s">
        <v>87</v>
      </c>
      <c r="AP18" s="9">
        <v>9</v>
      </c>
      <c r="AQ18" s="9">
        <v>7.8</v>
      </c>
      <c r="AR18" s="9">
        <v>10.199999999999999</v>
      </c>
      <c r="AS18" s="8">
        <v>121569</v>
      </c>
      <c r="AT18" s="11">
        <v>2787</v>
      </c>
      <c r="AU18" s="9">
        <v>11.8</v>
      </c>
      <c r="AV18" s="10" t="s">
        <v>87</v>
      </c>
      <c r="AW18" s="9">
        <v>4</v>
      </c>
      <c r="AX18" s="9">
        <v>3.1</v>
      </c>
      <c r="AY18" s="9">
        <v>5</v>
      </c>
      <c r="AZ18" s="8">
        <v>69220</v>
      </c>
      <c r="BA18" s="11">
        <v>315392</v>
      </c>
      <c r="BB18" s="9">
        <v>2.7</v>
      </c>
      <c r="BC18" s="10" t="s">
        <v>87</v>
      </c>
      <c r="BD18" s="9">
        <v>21.4</v>
      </c>
      <c r="BE18" s="9">
        <v>20.3</v>
      </c>
      <c r="BF18" s="9">
        <v>22.5</v>
      </c>
      <c r="BG18" s="8">
        <v>1473578</v>
      </c>
    </row>
    <row r="19" spans="1:59" s="6" customFormat="1" ht="15" customHeight="1" x14ac:dyDescent="0.25">
      <c r="A19" s="13">
        <v>202</v>
      </c>
      <c r="B19" s="13" t="s">
        <v>20</v>
      </c>
      <c r="C19" s="50">
        <v>100</v>
      </c>
      <c r="D19" s="11">
        <v>57393</v>
      </c>
      <c r="E19" s="9">
        <v>4.2</v>
      </c>
      <c r="F19" s="10" t="s">
        <v>87</v>
      </c>
      <c r="G19" s="9">
        <v>32.6</v>
      </c>
      <c r="H19" s="9">
        <v>29.9</v>
      </c>
      <c r="I19" s="9">
        <v>35.200000000000003</v>
      </c>
      <c r="J19" s="8">
        <v>176270</v>
      </c>
      <c r="K19" s="11">
        <v>47313</v>
      </c>
      <c r="L19" s="9">
        <v>4.4000000000000004</v>
      </c>
      <c r="M19" s="10" t="s">
        <v>87</v>
      </c>
      <c r="N19" s="9">
        <v>23</v>
      </c>
      <c r="O19" s="9">
        <v>21.1</v>
      </c>
      <c r="P19" s="9">
        <v>25</v>
      </c>
      <c r="Q19" s="8">
        <v>205296</v>
      </c>
      <c r="R19" s="11">
        <v>34706</v>
      </c>
      <c r="S19" s="9">
        <v>4.9000000000000004</v>
      </c>
      <c r="T19" s="10" t="s">
        <v>87</v>
      </c>
      <c r="U19" s="9">
        <v>16.100000000000001</v>
      </c>
      <c r="V19" s="9">
        <v>14.5</v>
      </c>
      <c r="W19" s="9">
        <v>17.600000000000001</v>
      </c>
      <c r="X19" s="8">
        <v>215726</v>
      </c>
      <c r="Y19" s="11">
        <v>33676</v>
      </c>
      <c r="Z19" s="9">
        <v>5.2</v>
      </c>
      <c r="AA19" s="10" t="s">
        <v>87</v>
      </c>
      <c r="AB19" s="9">
        <v>16.7</v>
      </c>
      <c r="AC19" s="9">
        <v>15</v>
      </c>
      <c r="AD19" s="9">
        <v>18.399999999999999</v>
      </c>
      <c r="AE19" s="8">
        <v>202031</v>
      </c>
      <c r="AF19" s="11">
        <v>22126</v>
      </c>
      <c r="AG19" s="9">
        <v>5.7</v>
      </c>
      <c r="AH19" s="10" t="s">
        <v>87</v>
      </c>
      <c r="AI19" s="9">
        <v>12.5</v>
      </c>
      <c r="AJ19" s="9">
        <v>11.1</v>
      </c>
      <c r="AK19" s="9">
        <v>13.9</v>
      </c>
      <c r="AL19" s="8">
        <v>176584</v>
      </c>
      <c r="AM19" s="11">
        <v>11156</v>
      </c>
      <c r="AN19" s="9">
        <v>6.5</v>
      </c>
      <c r="AO19" s="10" t="s">
        <v>87</v>
      </c>
      <c r="AP19" s="9">
        <v>8.1</v>
      </c>
      <c r="AQ19" s="9">
        <v>7.1</v>
      </c>
      <c r="AR19" s="9">
        <v>9.1</v>
      </c>
      <c r="AS19" s="8">
        <v>137978</v>
      </c>
      <c r="AT19" s="11">
        <v>3536</v>
      </c>
      <c r="AU19" s="9">
        <v>11.4</v>
      </c>
      <c r="AV19" s="10" t="s">
        <v>87</v>
      </c>
      <c r="AW19" s="9">
        <v>3.9</v>
      </c>
      <c r="AX19" s="9">
        <v>3</v>
      </c>
      <c r="AY19" s="9">
        <v>4.8</v>
      </c>
      <c r="AZ19" s="8">
        <v>90527</v>
      </c>
      <c r="BA19" s="11">
        <v>209905</v>
      </c>
      <c r="BB19" s="9">
        <v>3</v>
      </c>
      <c r="BC19" s="10" t="s">
        <v>87</v>
      </c>
      <c r="BD19" s="9">
        <v>17.399999999999999</v>
      </c>
      <c r="BE19" s="9">
        <v>16.399999999999999</v>
      </c>
      <c r="BF19" s="9">
        <v>18.5</v>
      </c>
      <c r="BG19" s="8">
        <v>1204412</v>
      </c>
    </row>
    <row r="20" spans="1:59" s="6" customFormat="1" ht="15" customHeight="1" x14ac:dyDescent="0.25">
      <c r="A20" s="13">
        <v>203</v>
      </c>
      <c r="B20" s="13" t="s">
        <v>19</v>
      </c>
      <c r="C20" s="50">
        <v>100</v>
      </c>
      <c r="D20" s="11">
        <v>57653</v>
      </c>
      <c r="E20" s="9">
        <v>4</v>
      </c>
      <c r="F20" s="10" t="s">
        <v>87</v>
      </c>
      <c r="G20" s="9">
        <v>33.700000000000003</v>
      </c>
      <c r="H20" s="9">
        <v>31</v>
      </c>
      <c r="I20" s="9">
        <v>36.299999999999997</v>
      </c>
      <c r="J20" s="8">
        <v>171291</v>
      </c>
      <c r="K20" s="11">
        <v>59439</v>
      </c>
      <c r="L20" s="9">
        <v>4.2</v>
      </c>
      <c r="M20" s="10" t="s">
        <v>87</v>
      </c>
      <c r="N20" s="9">
        <v>24.8</v>
      </c>
      <c r="O20" s="9">
        <v>22.8</v>
      </c>
      <c r="P20" s="9">
        <v>26.9</v>
      </c>
      <c r="Q20" s="8">
        <v>239434</v>
      </c>
      <c r="R20" s="11">
        <v>41315</v>
      </c>
      <c r="S20" s="9">
        <v>4.8</v>
      </c>
      <c r="T20" s="10" t="s">
        <v>87</v>
      </c>
      <c r="U20" s="9">
        <v>17.8</v>
      </c>
      <c r="V20" s="9">
        <v>16.100000000000001</v>
      </c>
      <c r="W20" s="9">
        <v>19.399999999999999</v>
      </c>
      <c r="X20" s="8">
        <v>232481</v>
      </c>
      <c r="Y20" s="11">
        <v>37642</v>
      </c>
      <c r="Z20" s="9">
        <v>5.0999999999999996</v>
      </c>
      <c r="AA20" s="10" t="s">
        <v>87</v>
      </c>
      <c r="AB20" s="9">
        <v>18.100000000000001</v>
      </c>
      <c r="AC20" s="9">
        <v>16.3</v>
      </c>
      <c r="AD20" s="9">
        <v>19.899999999999999</v>
      </c>
      <c r="AE20" s="8">
        <v>207846</v>
      </c>
      <c r="AF20" s="11">
        <v>24611</v>
      </c>
      <c r="AG20" s="9">
        <v>5.6</v>
      </c>
      <c r="AH20" s="10" t="s">
        <v>87</v>
      </c>
      <c r="AI20" s="9">
        <v>13.9</v>
      </c>
      <c r="AJ20" s="9">
        <v>12.3</v>
      </c>
      <c r="AK20" s="9">
        <v>15.4</v>
      </c>
      <c r="AL20" s="8">
        <v>177516</v>
      </c>
      <c r="AM20" s="11">
        <v>12127</v>
      </c>
      <c r="AN20" s="9">
        <v>6.5</v>
      </c>
      <c r="AO20" s="10" t="s">
        <v>87</v>
      </c>
      <c r="AP20" s="9">
        <v>8.9</v>
      </c>
      <c r="AQ20" s="9">
        <v>7.8</v>
      </c>
      <c r="AR20" s="9">
        <v>10</v>
      </c>
      <c r="AS20" s="8">
        <v>136327</v>
      </c>
      <c r="AT20" s="11">
        <v>3479</v>
      </c>
      <c r="AU20" s="9">
        <v>11.5</v>
      </c>
      <c r="AV20" s="10" t="s">
        <v>87</v>
      </c>
      <c r="AW20" s="9">
        <v>4</v>
      </c>
      <c r="AX20" s="9">
        <v>3.1</v>
      </c>
      <c r="AY20" s="9">
        <v>4.9000000000000004</v>
      </c>
      <c r="AZ20" s="8">
        <v>86545</v>
      </c>
      <c r="BA20" s="11">
        <v>236267</v>
      </c>
      <c r="BB20" s="9">
        <v>3</v>
      </c>
      <c r="BC20" s="10" t="s">
        <v>87</v>
      </c>
      <c r="BD20" s="9">
        <v>18.899999999999999</v>
      </c>
      <c r="BE20" s="9">
        <v>17.8</v>
      </c>
      <c r="BF20" s="9">
        <v>20</v>
      </c>
      <c r="BG20" s="8">
        <v>1251440</v>
      </c>
    </row>
    <row r="21" spans="1:59" s="6" customFormat="1" ht="15" customHeight="1" x14ac:dyDescent="0.25">
      <c r="A21" s="13">
        <v>204</v>
      </c>
      <c r="B21" s="13" t="s">
        <v>18</v>
      </c>
      <c r="C21" s="50">
        <v>100</v>
      </c>
      <c r="D21" s="11">
        <v>10299</v>
      </c>
      <c r="E21" s="9">
        <v>5.0999999999999996</v>
      </c>
      <c r="F21" s="10" t="s">
        <v>87</v>
      </c>
      <c r="G21" s="9">
        <v>39.200000000000003</v>
      </c>
      <c r="H21" s="9">
        <v>35.299999999999997</v>
      </c>
      <c r="I21" s="9">
        <v>43.1</v>
      </c>
      <c r="J21" s="8">
        <v>26261</v>
      </c>
      <c r="K21" s="11">
        <v>9437</v>
      </c>
      <c r="L21" s="9">
        <v>5.9</v>
      </c>
      <c r="M21" s="10" t="s">
        <v>87</v>
      </c>
      <c r="N21" s="9">
        <v>29.2</v>
      </c>
      <c r="O21" s="9">
        <v>25.8</v>
      </c>
      <c r="P21" s="9">
        <v>32.6</v>
      </c>
      <c r="Q21" s="8">
        <v>32282</v>
      </c>
      <c r="R21" s="11">
        <v>7585</v>
      </c>
      <c r="S21" s="9">
        <v>6.4</v>
      </c>
      <c r="T21" s="10" t="s">
        <v>87</v>
      </c>
      <c r="U21" s="9">
        <v>23</v>
      </c>
      <c r="V21" s="9">
        <v>20.100000000000001</v>
      </c>
      <c r="W21" s="9">
        <v>25.9</v>
      </c>
      <c r="X21" s="8">
        <v>32979</v>
      </c>
      <c r="Y21" s="11">
        <v>8000</v>
      </c>
      <c r="Z21" s="9">
        <v>6.5</v>
      </c>
      <c r="AA21" s="10" t="s">
        <v>87</v>
      </c>
      <c r="AB21" s="9">
        <v>22.4</v>
      </c>
      <c r="AC21" s="9">
        <v>19.5</v>
      </c>
      <c r="AD21" s="9">
        <v>25.2</v>
      </c>
      <c r="AE21" s="8">
        <v>35749</v>
      </c>
      <c r="AF21" s="11">
        <v>7399</v>
      </c>
      <c r="AG21" s="9">
        <v>7</v>
      </c>
      <c r="AH21" s="10" t="s">
        <v>87</v>
      </c>
      <c r="AI21" s="9">
        <v>16.899999999999999</v>
      </c>
      <c r="AJ21" s="9">
        <v>14.6</v>
      </c>
      <c r="AK21" s="9">
        <v>19.2</v>
      </c>
      <c r="AL21" s="8">
        <v>43782</v>
      </c>
      <c r="AM21" s="11">
        <v>4446</v>
      </c>
      <c r="AN21" s="9">
        <v>7.9</v>
      </c>
      <c r="AO21" s="10" t="s">
        <v>87</v>
      </c>
      <c r="AP21" s="9">
        <v>10.4</v>
      </c>
      <c r="AQ21" s="9">
        <v>8.8000000000000007</v>
      </c>
      <c r="AR21" s="9">
        <v>12</v>
      </c>
      <c r="AS21" s="8">
        <v>42735</v>
      </c>
      <c r="AT21" s="11">
        <v>1088</v>
      </c>
      <c r="AU21" s="9">
        <v>12.7</v>
      </c>
      <c r="AV21" s="10" t="s">
        <v>87</v>
      </c>
      <c r="AW21" s="9">
        <v>4.5</v>
      </c>
      <c r="AX21" s="9">
        <v>3.4</v>
      </c>
      <c r="AY21" s="9">
        <v>5.6</v>
      </c>
      <c r="AZ21" s="8">
        <v>24338</v>
      </c>
      <c r="BA21" s="11">
        <v>48254</v>
      </c>
      <c r="BB21" s="9">
        <v>5</v>
      </c>
      <c r="BC21" s="10" t="s">
        <v>87</v>
      </c>
      <c r="BD21" s="9">
        <v>20.3</v>
      </c>
      <c r="BE21" s="9">
        <v>18.3</v>
      </c>
      <c r="BF21" s="9">
        <v>22.3</v>
      </c>
      <c r="BG21" s="8">
        <v>238125</v>
      </c>
    </row>
    <row r="22" spans="1:59" s="6" customFormat="1" ht="15" customHeight="1" x14ac:dyDescent="0.25">
      <c r="A22" s="13">
        <v>205</v>
      </c>
      <c r="B22" s="13" t="s">
        <v>17</v>
      </c>
      <c r="C22" s="50">
        <v>100</v>
      </c>
      <c r="D22" s="11">
        <v>24131</v>
      </c>
      <c r="E22" s="9">
        <v>3.9</v>
      </c>
      <c r="F22" s="10" t="s">
        <v>87</v>
      </c>
      <c r="G22" s="9">
        <v>40</v>
      </c>
      <c r="H22" s="9">
        <v>36.9</v>
      </c>
      <c r="I22" s="9">
        <v>43</v>
      </c>
      <c r="J22" s="8">
        <v>60381</v>
      </c>
      <c r="K22" s="11">
        <v>21162</v>
      </c>
      <c r="L22" s="9">
        <v>4.5</v>
      </c>
      <c r="M22" s="10" t="s">
        <v>87</v>
      </c>
      <c r="N22" s="9">
        <v>28.7</v>
      </c>
      <c r="O22" s="9">
        <v>26.2</v>
      </c>
      <c r="P22" s="9">
        <v>31.3</v>
      </c>
      <c r="Q22" s="8">
        <v>73634</v>
      </c>
      <c r="R22" s="11">
        <v>16883</v>
      </c>
      <c r="S22" s="9">
        <v>4.9000000000000004</v>
      </c>
      <c r="T22" s="10" t="s">
        <v>87</v>
      </c>
      <c r="U22" s="9">
        <v>22.9</v>
      </c>
      <c r="V22" s="9">
        <v>20.7</v>
      </c>
      <c r="W22" s="9">
        <v>25.1</v>
      </c>
      <c r="X22" s="8">
        <v>73778</v>
      </c>
      <c r="Y22" s="11">
        <v>17678</v>
      </c>
      <c r="Z22" s="9">
        <v>5.0999999999999996</v>
      </c>
      <c r="AA22" s="10" t="s">
        <v>87</v>
      </c>
      <c r="AB22" s="9">
        <v>22.4</v>
      </c>
      <c r="AC22" s="9">
        <v>20.2</v>
      </c>
      <c r="AD22" s="9">
        <v>24.7</v>
      </c>
      <c r="AE22" s="8">
        <v>78841</v>
      </c>
      <c r="AF22" s="11">
        <v>14597</v>
      </c>
      <c r="AG22" s="9">
        <v>5.5</v>
      </c>
      <c r="AH22" s="10" t="s">
        <v>87</v>
      </c>
      <c r="AI22" s="9">
        <v>16.899999999999999</v>
      </c>
      <c r="AJ22" s="9">
        <v>15.1</v>
      </c>
      <c r="AK22" s="9">
        <v>18.7</v>
      </c>
      <c r="AL22" s="8">
        <v>86431</v>
      </c>
      <c r="AM22" s="11">
        <v>8338</v>
      </c>
      <c r="AN22" s="9">
        <v>6.4</v>
      </c>
      <c r="AO22" s="10" t="s">
        <v>87</v>
      </c>
      <c r="AP22" s="9">
        <v>10.8</v>
      </c>
      <c r="AQ22" s="9">
        <v>9.4</v>
      </c>
      <c r="AR22" s="9">
        <v>12.1</v>
      </c>
      <c r="AS22" s="8">
        <v>77486</v>
      </c>
      <c r="AT22" s="11">
        <v>2187</v>
      </c>
      <c r="AU22" s="9">
        <v>11.5</v>
      </c>
      <c r="AV22" s="10" t="s">
        <v>87</v>
      </c>
      <c r="AW22" s="9">
        <v>4.7</v>
      </c>
      <c r="AX22" s="9">
        <v>3.6</v>
      </c>
      <c r="AY22" s="9">
        <v>5.8</v>
      </c>
      <c r="AZ22" s="8">
        <v>46577</v>
      </c>
      <c r="BA22" s="11">
        <v>104975</v>
      </c>
      <c r="BB22" s="9">
        <v>3.3</v>
      </c>
      <c r="BC22" s="10" t="s">
        <v>87</v>
      </c>
      <c r="BD22" s="9">
        <v>21.1</v>
      </c>
      <c r="BE22" s="9">
        <v>19.8</v>
      </c>
      <c r="BF22" s="9">
        <v>22.5</v>
      </c>
      <c r="BG22" s="8">
        <v>497130</v>
      </c>
    </row>
    <row r="23" spans="1:59" s="6" customFormat="1" ht="15" customHeight="1" x14ac:dyDescent="0.25">
      <c r="A23" s="13">
        <v>206</v>
      </c>
      <c r="B23" s="13" t="s">
        <v>16</v>
      </c>
      <c r="C23" s="50">
        <v>100</v>
      </c>
      <c r="D23" s="11">
        <v>26924</v>
      </c>
      <c r="E23" s="9">
        <v>4</v>
      </c>
      <c r="F23" s="10" t="s">
        <v>87</v>
      </c>
      <c r="G23" s="9">
        <v>40</v>
      </c>
      <c r="H23" s="9">
        <v>36.9</v>
      </c>
      <c r="I23" s="9">
        <v>43.1</v>
      </c>
      <c r="J23" s="8">
        <v>67332</v>
      </c>
      <c r="K23" s="11">
        <v>25195</v>
      </c>
      <c r="L23" s="9">
        <v>4.5999999999999996</v>
      </c>
      <c r="M23" s="10" t="s">
        <v>87</v>
      </c>
      <c r="N23" s="9">
        <v>29.4</v>
      </c>
      <c r="O23" s="9">
        <v>26.8</v>
      </c>
      <c r="P23" s="9">
        <v>32</v>
      </c>
      <c r="Q23" s="8">
        <v>85747</v>
      </c>
      <c r="R23" s="11">
        <v>19304</v>
      </c>
      <c r="S23" s="9">
        <v>5</v>
      </c>
      <c r="T23" s="10" t="s">
        <v>87</v>
      </c>
      <c r="U23" s="9">
        <v>23</v>
      </c>
      <c r="V23" s="9">
        <v>20.7</v>
      </c>
      <c r="W23" s="9">
        <v>25.2</v>
      </c>
      <c r="X23" s="8">
        <v>84105</v>
      </c>
      <c r="Y23" s="11">
        <v>18884</v>
      </c>
      <c r="Z23" s="9">
        <v>5.3</v>
      </c>
      <c r="AA23" s="10" t="s">
        <v>87</v>
      </c>
      <c r="AB23" s="9">
        <v>22</v>
      </c>
      <c r="AC23" s="9">
        <v>19.7</v>
      </c>
      <c r="AD23" s="9">
        <v>24.3</v>
      </c>
      <c r="AE23" s="8">
        <v>85879</v>
      </c>
      <c r="AF23" s="11">
        <v>14793</v>
      </c>
      <c r="AG23" s="9">
        <v>5.6</v>
      </c>
      <c r="AH23" s="10" t="s">
        <v>87</v>
      </c>
      <c r="AI23" s="9">
        <v>16.600000000000001</v>
      </c>
      <c r="AJ23" s="9">
        <v>14.8</v>
      </c>
      <c r="AK23" s="9">
        <v>18.5</v>
      </c>
      <c r="AL23" s="8">
        <v>88955</v>
      </c>
      <c r="AM23" s="11">
        <v>8454</v>
      </c>
      <c r="AN23" s="9">
        <v>6.5</v>
      </c>
      <c r="AO23" s="10" t="s">
        <v>87</v>
      </c>
      <c r="AP23" s="9">
        <v>10.5</v>
      </c>
      <c r="AQ23" s="9">
        <v>9.1</v>
      </c>
      <c r="AR23" s="9">
        <v>11.8</v>
      </c>
      <c r="AS23" s="8">
        <v>80664</v>
      </c>
      <c r="AT23" s="11">
        <v>2161</v>
      </c>
      <c r="AU23" s="9">
        <v>11.5</v>
      </c>
      <c r="AV23" s="10" t="s">
        <v>87</v>
      </c>
      <c r="AW23" s="9">
        <v>4.5999999999999996</v>
      </c>
      <c r="AX23" s="9">
        <v>3.5</v>
      </c>
      <c r="AY23" s="9">
        <v>5.6</v>
      </c>
      <c r="AZ23" s="8">
        <v>47153</v>
      </c>
      <c r="BA23" s="11">
        <v>115715</v>
      </c>
      <c r="BB23" s="9">
        <v>3.4</v>
      </c>
      <c r="BC23" s="10" t="s">
        <v>87</v>
      </c>
      <c r="BD23" s="9">
        <v>21.4</v>
      </c>
      <c r="BE23" s="9">
        <v>20</v>
      </c>
      <c r="BF23" s="9">
        <v>22.9</v>
      </c>
      <c r="BG23" s="8">
        <v>539836</v>
      </c>
    </row>
    <row r="24" spans="1:59" s="6" customFormat="1" ht="15" customHeight="1" x14ac:dyDescent="0.25">
      <c r="A24" s="13">
        <v>301</v>
      </c>
      <c r="B24" s="13" t="s">
        <v>15</v>
      </c>
      <c r="C24" s="50">
        <v>99.8</v>
      </c>
      <c r="D24" s="11">
        <v>55129</v>
      </c>
      <c r="E24" s="9">
        <v>3.6</v>
      </c>
      <c r="F24" s="10" t="s">
        <v>87</v>
      </c>
      <c r="G24" s="9">
        <v>43.1</v>
      </c>
      <c r="H24" s="9">
        <v>40.1</v>
      </c>
      <c r="I24" s="9">
        <v>46.1</v>
      </c>
      <c r="J24" s="8">
        <v>127930</v>
      </c>
      <c r="K24" s="11">
        <v>51026</v>
      </c>
      <c r="L24" s="9">
        <v>3.9</v>
      </c>
      <c r="M24" s="10" t="s">
        <v>87</v>
      </c>
      <c r="N24" s="9">
        <v>31.5</v>
      </c>
      <c r="O24" s="9">
        <v>29.1</v>
      </c>
      <c r="P24" s="9">
        <v>33.9</v>
      </c>
      <c r="Q24" s="8">
        <v>161880</v>
      </c>
      <c r="R24" s="11">
        <v>34988</v>
      </c>
      <c r="S24" s="9">
        <v>4.5</v>
      </c>
      <c r="T24" s="10" t="s">
        <v>87</v>
      </c>
      <c r="U24" s="9">
        <v>23</v>
      </c>
      <c r="V24" s="9">
        <v>21</v>
      </c>
      <c r="W24" s="9">
        <v>25</v>
      </c>
      <c r="X24" s="8">
        <v>152231</v>
      </c>
      <c r="Y24" s="11">
        <v>31961</v>
      </c>
      <c r="Z24" s="9">
        <v>4.9000000000000004</v>
      </c>
      <c r="AA24" s="10" t="s">
        <v>87</v>
      </c>
      <c r="AB24" s="9">
        <v>22.6</v>
      </c>
      <c r="AC24" s="9">
        <v>20.399999999999999</v>
      </c>
      <c r="AD24" s="9">
        <v>24.8</v>
      </c>
      <c r="AE24" s="8">
        <v>141215</v>
      </c>
      <c r="AF24" s="11">
        <v>20263</v>
      </c>
      <c r="AG24" s="9">
        <v>5.4</v>
      </c>
      <c r="AH24" s="10" t="s">
        <v>87</v>
      </c>
      <c r="AI24" s="9">
        <v>17.600000000000001</v>
      </c>
      <c r="AJ24" s="9">
        <v>15.8</v>
      </c>
      <c r="AK24" s="9">
        <v>19.5</v>
      </c>
      <c r="AL24" s="8">
        <v>114866</v>
      </c>
      <c r="AM24" s="11">
        <v>10331</v>
      </c>
      <c r="AN24" s="9">
        <v>6.4</v>
      </c>
      <c r="AO24" s="10" t="s">
        <v>87</v>
      </c>
      <c r="AP24" s="9">
        <v>11.4</v>
      </c>
      <c r="AQ24" s="9">
        <v>10</v>
      </c>
      <c r="AR24" s="9">
        <v>12.8</v>
      </c>
      <c r="AS24" s="8">
        <v>90653</v>
      </c>
      <c r="AT24" s="11">
        <v>2836</v>
      </c>
      <c r="AU24" s="9">
        <v>11.4</v>
      </c>
      <c r="AV24" s="10" t="s">
        <v>87</v>
      </c>
      <c r="AW24" s="9">
        <v>5.0999999999999996</v>
      </c>
      <c r="AX24" s="9">
        <v>4</v>
      </c>
      <c r="AY24" s="9">
        <v>6.3</v>
      </c>
      <c r="AZ24" s="8">
        <v>55468</v>
      </c>
      <c r="BA24" s="11">
        <v>206533</v>
      </c>
      <c r="BB24" s="9">
        <v>2.8</v>
      </c>
      <c r="BC24" s="10" t="s">
        <v>87</v>
      </c>
      <c r="BD24" s="9">
        <v>24.5</v>
      </c>
      <c r="BE24" s="9">
        <v>23.1</v>
      </c>
      <c r="BF24" s="9">
        <v>25.8</v>
      </c>
      <c r="BG24" s="8">
        <v>844243</v>
      </c>
    </row>
    <row r="25" spans="1:59" s="6" customFormat="1" ht="15" customHeight="1" x14ac:dyDescent="0.25">
      <c r="A25" s="13">
        <v>302</v>
      </c>
      <c r="B25" s="13" t="s">
        <v>14</v>
      </c>
      <c r="C25" s="50">
        <v>100</v>
      </c>
      <c r="D25" s="11">
        <v>56858</v>
      </c>
      <c r="E25" s="9">
        <v>3.6</v>
      </c>
      <c r="F25" s="10" t="s">
        <v>87</v>
      </c>
      <c r="G25" s="9">
        <v>39.4</v>
      </c>
      <c r="H25" s="9">
        <v>36.6</v>
      </c>
      <c r="I25" s="9">
        <v>42.1</v>
      </c>
      <c r="J25" s="8">
        <v>144466</v>
      </c>
      <c r="K25" s="11">
        <v>50885</v>
      </c>
      <c r="L25" s="9">
        <v>3.9</v>
      </c>
      <c r="M25" s="10" t="s">
        <v>87</v>
      </c>
      <c r="N25" s="9">
        <v>27.7</v>
      </c>
      <c r="O25" s="9">
        <v>25.6</v>
      </c>
      <c r="P25" s="9">
        <v>29.8</v>
      </c>
      <c r="Q25" s="8">
        <v>183490</v>
      </c>
      <c r="R25" s="11">
        <v>36533</v>
      </c>
      <c r="S25" s="9">
        <v>4.4000000000000004</v>
      </c>
      <c r="T25" s="10" t="s">
        <v>87</v>
      </c>
      <c r="U25" s="9">
        <v>20.399999999999999</v>
      </c>
      <c r="V25" s="9">
        <v>18.7</v>
      </c>
      <c r="W25" s="9">
        <v>22.2</v>
      </c>
      <c r="X25" s="8">
        <v>178686</v>
      </c>
      <c r="Y25" s="11">
        <v>32173</v>
      </c>
      <c r="Z25" s="9">
        <v>4.9000000000000004</v>
      </c>
      <c r="AA25" s="10" t="s">
        <v>87</v>
      </c>
      <c r="AB25" s="9">
        <v>20.5</v>
      </c>
      <c r="AC25" s="9">
        <v>18.600000000000001</v>
      </c>
      <c r="AD25" s="9">
        <v>22.5</v>
      </c>
      <c r="AE25" s="8">
        <v>156658</v>
      </c>
      <c r="AF25" s="11">
        <v>20772</v>
      </c>
      <c r="AG25" s="9">
        <v>5.3</v>
      </c>
      <c r="AH25" s="10" t="s">
        <v>87</v>
      </c>
      <c r="AI25" s="9">
        <v>15.9</v>
      </c>
      <c r="AJ25" s="9">
        <v>14.2</v>
      </c>
      <c r="AK25" s="9">
        <v>17.5</v>
      </c>
      <c r="AL25" s="8">
        <v>130731</v>
      </c>
      <c r="AM25" s="11">
        <v>10152</v>
      </c>
      <c r="AN25" s="9">
        <v>6.2</v>
      </c>
      <c r="AO25" s="10" t="s">
        <v>87</v>
      </c>
      <c r="AP25" s="9">
        <v>10.3</v>
      </c>
      <c r="AQ25" s="9">
        <v>9.1</v>
      </c>
      <c r="AR25" s="9">
        <v>11.6</v>
      </c>
      <c r="AS25" s="8">
        <v>98361</v>
      </c>
      <c r="AT25" s="11">
        <v>2676</v>
      </c>
      <c r="AU25" s="9">
        <v>11.3</v>
      </c>
      <c r="AV25" s="10" t="s">
        <v>87</v>
      </c>
      <c r="AW25" s="9">
        <v>4.8</v>
      </c>
      <c r="AX25" s="9">
        <v>3.7</v>
      </c>
      <c r="AY25" s="9">
        <v>5.9</v>
      </c>
      <c r="AZ25" s="8">
        <v>55601</v>
      </c>
      <c r="BA25" s="11">
        <v>210049</v>
      </c>
      <c r="BB25" s="9">
        <v>2.6</v>
      </c>
      <c r="BC25" s="10" t="s">
        <v>87</v>
      </c>
      <c r="BD25" s="9">
        <v>22.2</v>
      </c>
      <c r="BE25" s="9">
        <v>21</v>
      </c>
      <c r="BF25" s="9">
        <v>23.3</v>
      </c>
      <c r="BG25" s="8">
        <v>947993</v>
      </c>
    </row>
    <row r="26" spans="1:59" s="6" customFormat="1" ht="15" customHeight="1" x14ac:dyDescent="0.25">
      <c r="A26" s="13">
        <v>303</v>
      </c>
      <c r="B26" s="13" t="s">
        <v>13</v>
      </c>
      <c r="C26" s="50">
        <v>100</v>
      </c>
      <c r="D26" s="11">
        <v>29101</v>
      </c>
      <c r="E26" s="9">
        <v>4.0999999999999996</v>
      </c>
      <c r="F26" s="10" t="s">
        <v>87</v>
      </c>
      <c r="G26" s="9">
        <v>40.6</v>
      </c>
      <c r="H26" s="9">
        <v>37.299999999999997</v>
      </c>
      <c r="I26" s="9">
        <v>43.8</v>
      </c>
      <c r="J26" s="8">
        <v>71737</v>
      </c>
      <c r="K26" s="11">
        <v>26392</v>
      </c>
      <c r="L26" s="9">
        <v>4.7</v>
      </c>
      <c r="M26" s="10" t="s">
        <v>87</v>
      </c>
      <c r="N26" s="9">
        <v>29.1</v>
      </c>
      <c r="O26" s="9">
        <v>26.5</v>
      </c>
      <c r="P26" s="9">
        <v>31.8</v>
      </c>
      <c r="Q26" s="8">
        <v>90621</v>
      </c>
      <c r="R26" s="11">
        <v>20158</v>
      </c>
      <c r="S26" s="9">
        <v>5.2</v>
      </c>
      <c r="T26" s="10" t="s">
        <v>87</v>
      </c>
      <c r="U26" s="9">
        <v>22.3</v>
      </c>
      <c r="V26" s="9">
        <v>20.100000000000001</v>
      </c>
      <c r="W26" s="9">
        <v>24.6</v>
      </c>
      <c r="X26" s="8">
        <v>90333</v>
      </c>
      <c r="Y26" s="11">
        <v>19130</v>
      </c>
      <c r="Z26" s="9">
        <v>5.5</v>
      </c>
      <c r="AA26" s="10" t="s">
        <v>87</v>
      </c>
      <c r="AB26" s="9">
        <v>21.9</v>
      </c>
      <c r="AC26" s="9">
        <v>19.5</v>
      </c>
      <c r="AD26" s="9">
        <v>24.2</v>
      </c>
      <c r="AE26" s="8">
        <v>87549</v>
      </c>
      <c r="AF26" s="11">
        <v>12799</v>
      </c>
      <c r="AG26" s="9">
        <v>6</v>
      </c>
      <c r="AH26" s="10" t="s">
        <v>87</v>
      </c>
      <c r="AI26" s="9">
        <v>16.8</v>
      </c>
      <c r="AJ26" s="9">
        <v>14.8</v>
      </c>
      <c r="AK26" s="9">
        <v>18.7</v>
      </c>
      <c r="AL26" s="8">
        <v>76274</v>
      </c>
      <c r="AM26" s="11">
        <v>6765</v>
      </c>
      <c r="AN26" s="9">
        <v>6.8</v>
      </c>
      <c r="AO26" s="10" t="s">
        <v>87</v>
      </c>
      <c r="AP26" s="9">
        <v>10.7</v>
      </c>
      <c r="AQ26" s="9">
        <v>9.3000000000000007</v>
      </c>
      <c r="AR26" s="9">
        <v>12.2</v>
      </c>
      <c r="AS26" s="8">
        <v>63027</v>
      </c>
      <c r="AT26" s="11">
        <v>1851</v>
      </c>
      <c r="AU26" s="9">
        <v>11.8</v>
      </c>
      <c r="AV26" s="10" t="s">
        <v>87</v>
      </c>
      <c r="AW26" s="9">
        <v>4.7</v>
      </c>
      <c r="AX26" s="9">
        <v>3.6</v>
      </c>
      <c r="AY26" s="9">
        <v>5.8</v>
      </c>
      <c r="AZ26" s="8">
        <v>39184</v>
      </c>
      <c r="BA26" s="11">
        <v>116196</v>
      </c>
      <c r="BB26" s="9">
        <v>3.6</v>
      </c>
      <c r="BC26" s="10" t="s">
        <v>87</v>
      </c>
      <c r="BD26" s="9">
        <v>22.4</v>
      </c>
      <c r="BE26" s="9">
        <v>20.8</v>
      </c>
      <c r="BF26" s="9">
        <v>24</v>
      </c>
      <c r="BG26" s="8">
        <v>518724</v>
      </c>
    </row>
    <row r="27" spans="1:59" s="6" customFormat="1" ht="15" customHeight="1" x14ac:dyDescent="0.25">
      <c r="A27" s="13">
        <v>304</v>
      </c>
      <c r="B27" s="13" t="s">
        <v>12</v>
      </c>
      <c r="C27" s="50">
        <v>99.8</v>
      </c>
      <c r="D27" s="11">
        <v>28936</v>
      </c>
      <c r="E27" s="9">
        <v>3.8</v>
      </c>
      <c r="F27" s="10" t="s">
        <v>87</v>
      </c>
      <c r="G27" s="9">
        <v>43.7</v>
      </c>
      <c r="H27" s="9">
        <v>40.4</v>
      </c>
      <c r="I27" s="9">
        <v>46.9</v>
      </c>
      <c r="J27" s="8">
        <v>66288</v>
      </c>
      <c r="K27" s="11">
        <v>24978</v>
      </c>
      <c r="L27" s="9">
        <v>4.5</v>
      </c>
      <c r="M27" s="10" t="s">
        <v>87</v>
      </c>
      <c r="N27" s="9">
        <v>31</v>
      </c>
      <c r="O27" s="9">
        <v>28.3</v>
      </c>
      <c r="P27" s="9">
        <v>33.700000000000003</v>
      </c>
      <c r="Q27" s="8">
        <v>80595</v>
      </c>
      <c r="R27" s="11">
        <v>18955</v>
      </c>
      <c r="S27" s="9">
        <v>5</v>
      </c>
      <c r="T27" s="10" t="s">
        <v>87</v>
      </c>
      <c r="U27" s="9">
        <v>24.3</v>
      </c>
      <c r="V27" s="9">
        <v>22</v>
      </c>
      <c r="W27" s="9">
        <v>26.7</v>
      </c>
      <c r="X27" s="8">
        <v>77869</v>
      </c>
      <c r="Y27" s="11">
        <v>17773</v>
      </c>
      <c r="Z27" s="9">
        <v>5.2</v>
      </c>
      <c r="AA27" s="10" t="s">
        <v>87</v>
      </c>
      <c r="AB27" s="9">
        <v>23.7</v>
      </c>
      <c r="AC27" s="9">
        <v>21.3</v>
      </c>
      <c r="AD27" s="9">
        <v>26.2</v>
      </c>
      <c r="AE27" s="8">
        <v>74836</v>
      </c>
      <c r="AF27" s="11">
        <v>13153</v>
      </c>
      <c r="AG27" s="9">
        <v>5.7</v>
      </c>
      <c r="AH27" s="10" t="s">
        <v>87</v>
      </c>
      <c r="AI27" s="9">
        <v>18.2</v>
      </c>
      <c r="AJ27" s="9">
        <v>16.2</v>
      </c>
      <c r="AK27" s="9">
        <v>20.2</v>
      </c>
      <c r="AL27" s="8">
        <v>72276</v>
      </c>
      <c r="AM27" s="11">
        <v>6754</v>
      </c>
      <c r="AN27" s="9">
        <v>6.6</v>
      </c>
      <c r="AO27" s="10" t="s">
        <v>87</v>
      </c>
      <c r="AP27" s="9">
        <v>11.6</v>
      </c>
      <c r="AQ27" s="9">
        <v>10.1</v>
      </c>
      <c r="AR27" s="9">
        <v>13.1</v>
      </c>
      <c r="AS27" s="8">
        <v>58243</v>
      </c>
      <c r="AT27" s="11">
        <v>1780</v>
      </c>
      <c r="AU27" s="9">
        <v>11.7</v>
      </c>
      <c r="AV27" s="10" t="s">
        <v>87</v>
      </c>
      <c r="AW27" s="9">
        <v>5.0999999999999996</v>
      </c>
      <c r="AX27" s="9">
        <v>3.9</v>
      </c>
      <c r="AY27" s="9">
        <v>6.3</v>
      </c>
      <c r="AZ27" s="8">
        <v>34811</v>
      </c>
      <c r="BA27" s="11">
        <v>112328</v>
      </c>
      <c r="BB27" s="9">
        <v>3.4</v>
      </c>
      <c r="BC27" s="10" t="s">
        <v>87</v>
      </c>
      <c r="BD27" s="9">
        <v>24.2</v>
      </c>
      <c r="BE27" s="9">
        <v>22.6</v>
      </c>
      <c r="BF27" s="9">
        <v>25.8</v>
      </c>
      <c r="BG27" s="8">
        <v>464918</v>
      </c>
    </row>
    <row r="28" spans="1:59" s="6" customFormat="1" ht="15" customHeight="1" x14ac:dyDescent="0.25">
      <c r="A28" s="13">
        <v>305</v>
      </c>
      <c r="B28" s="13" t="s">
        <v>11</v>
      </c>
      <c r="C28" s="50">
        <v>56.3</v>
      </c>
      <c r="D28" s="11">
        <v>2972</v>
      </c>
      <c r="E28" s="9">
        <v>6.6</v>
      </c>
      <c r="F28" s="10" t="s">
        <v>87</v>
      </c>
      <c r="G28" s="9">
        <v>44.7</v>
      </c>
      <c r="H28" s="9">
        <v>38.9</v>
      </c>
      <c r="I28" s="9">
        <v>50.5</v>
      </c>
      <c r="J28" s="8">
        <v>6653</v>
      </c>
      <c r="K28" s="11">
        <v>2810</v>
      </c>
      <c r="L28" s="9">
        <v>8.4</v>
      </c>
      <c r="M28" s="10" t="s">
        <v>87</v>
      </c>
      <c r="N28" s="9">
        <v>31.3</v>
      </c>
      <c r="O28" s="9">
        <v>26.1</v>
      </c>
      <c r="P28" s="9">
        <v>36.4</v>
      </c>
      <c r="Q28" s="8">
        <v>8985</v>
      </c>
      <c r="R28" s="11">
        <v>1867</v>
      </c>
      <c r="S28" s="9">
        <v>8.9</v>
      </c>
      <c r="T28" s="10" t="s">
        <v>87</v>
      </c>
      <c r="U28" s="9">
        <v>24.5</v>
      </c>
      <c r="V28" s="9">
        <v>20.2</v>
      </c>
      <c r="W28" s="9">
        <v>28.8</v>
      </c>
      <c r="X28" s="8">
        <v>7623</v>
      </c>
      <c r="Y28" s="11">
        <v>1681</v>
      </c>
      <c r="Z28" s="9">
        <v>8.8000000000000007</v>
      </c>
      <c r="AA28" s="10" t="s">
        <v>87</v>
      </c>
      <c r="AB28" s="9">
        <v>22.5</v>
      </c>
      <c r="AC28" s="9">
        <v>18.600000000000001</v>
      </c>
      <c r="AD28" s="9">
        <v>26.4</v>
      </c>
      <c r="AE28" s="8">
        <v>7484</v>
      </c>
      <c r="AF28" s="11">
        <v>1301</v>
      </c>
      <c r="AG28" s="9">
        <v>9.3000000000000007</v>
      </c>
      <c r="AH28" s="10" t="s">
        <v>87</v>
      </c>
      <c r="AI28" s="9">
        <v>16.8</v>
      </c>
      <c r="AJ28" s="9">
        <v>13.7</v>
      </c>
      <c r="AK28" s="9">
        <v>19.8</v>
      </c>
      <c r="AL28" s="8">
        <v>7753</v>
      </c>
      <c r="AM28" s="11">
        <v>510</v>
      </c>
      <c r="AN28" s="9">
        <v>10.4</v>
      </c>
      <c r="AO28" s="10" t="s">
        <v>87</v>
      </c>
      <c r="AP28" s="9">
        <v>10.199999999999999</v>
      </c>
      <c r="AQ28" s="9">
        <v>8.1999999999999993</v>
      </c>
      <c r="AR28" s="9">
        <v>12.3</v>
      </c>
      <c r="AS28" s="8">
        <v>4977</v>
      </c>
      <c r="AT28" s="11">
        <v>121</v>
      </c>
      <c r="AU28" s="9">
        <v>16.3</v>
      </c>
      <c r="AV28" s="10" t="s">
        <v>87</v>
      </c>
      <c r="AW28" s="9">
        <v>4.5999999999999996</v>
      </c>
      <c r="AX28" s="9">
        <v>3.2</v>
      </c>
      <c r="AY28" s="9">
        <v>6.1</v>
      </c>
      <c r="AZ28" s="8">
        <v>2611</v>
      </c>
      <c r="BA28" s="11">
        <v>11261</v>
      </c>
      <c r="BB28" s="9">
        <v>7.3</v>
      </c>
      <c r="BC28" s="10" t="s">
        <v>87</v>
      </c>
      <c r="BD28" s="9">
        <v>24.4</v>
      </c>
      <c r="BE28" s="9">
        <v>21</v>
      </c>
      <c r="BF28" s="9">
        <v>27.9</v>
      </c>
      <c r="BG28" s="8">
        <v>46086</v>
      </c>
    </row>
    <row r="29" spans="1:59" s="6" customFormat="1" ht="15" customHeight="1" x14ac:dyDescent="0.25">
      <c r="A29" s="13">
        <v>306</v>
      </c>
      <c r="B29" s="13" t="s">
        <v>10</v>
      </c>
      <c r="C29" s="50">
        <v>99.8</v>
      </c>
      <c r="D29" s="11">
        <v>35830</v>
      </c>
      <c r="E29" s="9">
        <v>3.8</v>
      </c>
      <c r="F29" s="10" t="s">
        <v>87</v>
      </c>
      <c r="G29" s="9">
        <v>41.7</v>
      </c>
      <c r="H29" s="9">
        <v>38.6</v>
      </c>
      <c r="I29" s="9">
        <v>44.8</v>
      </c>
      <c r="J29" s="8">
        <v>85888</v>
      </c>
      <c r="K29" s="11">
        <v>29685</v>
      </c>
      <c r="L29" s="9">
        <v>4.2</v>
      </c>
      <c r="M29" s="10" t="s">
        <v>87</v>
      </c>
      <c r="N29" s="9">
        <v>30.6</v>
      </c>
      <c r="O29" s="9">
        <v>28.1</v>
      </c>
      <c r="P29" s="9">
        <v>33.1</v>
      </c>
      <c r="Q29" s="8">
        <v>96960</v>
      </c>
      <c r="R29" s="11">
        <v>26356</v>
      </c>
      <c r="S29" s="9">
        <v>4.7</v>
      </c>
      <c r="T29" s="10" t="s">
        <v>87</v>
      </c>
      <c r="U29" s="9">
        <v>24.3</v>
      </c>
      <c r="V29" s="9">
        <v>22.1</v>
      </c>
      <c r="W29" s="9">
        <v>26.6</v>
      </c>
      <c r="X29" s="8">
        <v>108366</v>
      </c>
      <c r="Y29" s="11">
        <v>27681</v>
      </c>
      <c r="Z29" s="9">
        <v>5.0999999999999996</v>
      </c>
      <c r="AA29" s="10" t="s">
        <v>87</v>
      </c>
      <c r="AB29" s="9">
        <v>23.4</v>
      </c>
      <c r="AC29" s="9">
        <v>21.1</v>
      </c>
      <c r="AD29" s="9">
        <v>25.7</v>
      </c>
      <c r="AE29" s="8">
        <v>118299</v>
      </c>
      <c r="AF29" s="11">
        <v>23277</v>
      </c>
      <c r="AG29" s="9">
        <v>5.5</v>
      </c>
      <c r="AH29" s="10" t="s">
        <v>87</v>
      </c>
      <c r="AI29" s="9">
        <v>18.3</v>
      </c>
      <c r="AJ29" s="9">
        <v>16.3</v>
      </c>
      <c r="AK29" s="9">
        <v>20.2</v>
      </c>
      <c r="AL29" s="8">
        <v>127491</v>
      </c>
      <c r="AM29" s="11">
        <v>13021</v>
      </c>
      <c r="AN29" s="9">
        <v>6.4</v>
      </c>
      <c r="AO29" s="10" t="s">
        <v>87</v>
      </c>
      <c r="AP29" s="9">
        <v>11.4</v>
      </c>
      <c r="AQ29" s="9">
        <v>10</v>
      </c>
      <c r="AR29" s="9">
        <v>12.8</v>
      </c>
      <c r="AS29" s="8">
        <v>114190</v>
      </c>
      <c r="AT29" s="11">
        <v>3394</v>
      </c>
      <c r="AU29" s="9">
        <v>11.4</v>
      </c>
      <c r="AV29" s="10" t="s">
        <v>87</v>
      </c>
      <c r="AW29" s="9">
        <v>4.9000000000000004</v>
      </c>
      <c r="AX29" s="9">
        <v>3.8</v>
      </c>
      <c r="AY29" s="9">
        <v>6</v>
      </c>
      <c r="AZ29" s="8">
        <v>68862</v>
      </c>
      <c r="BA29" s="11">
        <v>159245</v>
      </c>
      <c r="BB29" s="9">
        <v>3.2</v>
      </c>
      <c r="BC29" s="10" t="s">
        <v>87</v>
      </c>
      <c r="BD29" s="9">
        <v>22.1</v>
      </c>
      <c r="BE29" s="9">
        <v>20.7</v>
      </c>
      <c r="BF29" s="9">
        <v>23.5</v>
      </c>
      <c r="BG29" s="8">
        <v>720056</v>
      </c>
    </row>
    <row r="30" spans="1:59" s="6" customFormat="1" ht="15" customHeight="1" x14ac:dyDescent="0.25">
      <c r="A30" s="13">
        <v>307</v>
      </c>
      <c r="B30" s="13" t="s">
        <v>9</v>
      </c>
      <c r="C30" s="50">
        <v>95.9</v>
      </c>
      <c r="D30" s="11">
        <v>31240</v>
      </c>
      <c r="E30" s="9">
        <v>3.6</v>
      </c>
      <c r="F30" s="10" t="s">
        <v>87</v>
      </c>
      <c r="G30" s="9">
        <v>42.2</v>
      </c>
      <c r="H30" s="9">
        <v>39.200000000000003</v>
      </c>
      <c r="I30" s="9">
        <v>45.2</v>
      </c>
      <c r="J30" s="8">
        <v>74007</v>
      </c>
      <c r="K30" s="11">
        <v>27596</v>
      </c>
      <c r="L30" s="9">
        <v>4</v>
      </c>
      <c r="M30" s="10" t="s">
        <v>87</v>
      </c>
      <c r="N30" s="9">
        <v>30.5</v>
      </c>
      <c r="O30" s="9">
        <v>28.1</v>
      </c>
      <c r="P30" s="9">
        <v>32.9</v>
      </c>
      <c r="Q30" s="8">
        <v>90564</v>
      </c>
      <c r="R30" s="11">
        <v>21393</v>
      </c>
      <c r="S30" s="9">
        <v>4.5</v>
      </c>
      <c r="T30" s="10" t="s">
        <v>87</v>
      </c>
      <c r="U30" s="9">
        <v>23.8</v>
      </c>
      <c r="V30" s="9">
        <v>21.7</v>
      </c>
      <c r="W30" s="9">
        <v>25.9</v>
      </c>
      <c r="X30" s="8">
        <v>89969</v>
      </c>
      <c r="Y30" s="11">
        <v>20878</v>
      </c>
      <c r="Z30" s="9">
        <v>4.9000000000000004</v>
      </c>
      <c r="AA30" s="10" t="s">
        <v>87</v>
      </c>
      <c r="AB30" s="9">
        <v>22.5</v>
      </c>
      <c r="AC30" s="9">
        <v>20.3</v>
      </c>
      <c r="AD30" s="9">
        <v>24.7</v>
      </c>
      <c r="AE30" s="8">
        <v>92813</v>
      </c>
      <c r="AF30" s="11">
        <v>15402</v>
      </c>
      <c r="AG30" s="9">
        <v>5.4</v>
      </c>
      <c r="AH30" s="10" t="s">
        <v>87</v>
      </c>
      <c r="AI30" s="9">
        <v>17.100000000000001</v>
      </c>
      <c r="AJ30" s="9">
        <v>15.3</v>
      </c>
      <c r="AK30" s="9">
        <v>18.899999999999999</v>
      </c>
      <c r="AL30" s="8">
        <v>90104</v>
      </c>
      <c r="AM30" s="11">
        <v>7344</v>
      </c>
      <c r="AN30" s="9">
        <v>6.3</v>
      </c>
      <c r="AO30" s="10" t="s">
        <v>87</v>
      </c>
      <c r="AP30" s="9">
        <v>10.9</v>
      </c>
      <c r="AQ30" s="9">
        <v>9.6</v>
      </c>
      <c r="AR30" s="9">
        <v>12.3</v>
      </c>
      <c r="AS30" s="8">
        <v>67268</v>
      </c>
      <c r="AT30" s="11">
        <v>1701</v>
      </c>
      <c r="AU30" s="9">
        <v>11.5</v>
      </c>
      <c r="AV30" s="10" t="s">
        <v>87</v>
      </c>
      <c r="AW30" s="9">
        <v>4.8</v>
      </c>
      <c r="AX30" s="9">
        <v>3.7</v>
      </c>
      <c r="AY30" s="9">
        <v>5.9</v>
      </c>
      <c r="AZ30" s="8">
        <v>35522</v>
      </c>
      <c r="BA30" s="11">
        <v>125553</v>
      </c>
      <c r="BB30" s="9">
        <v>2.8</v>
      </c>
      <c r="BC30" s="10" t="s">
        <v>87</v>
      </c>
      <c r="BD30" s="9">
        <v>23.2</v>
      </c>
      <c r="BE30" s="9">
        <v>22</v>
      </c>
      <c r="BF30" s="9">
        <v>24.5</v>
      </c>
      <c r="BG30" s="8">
        <v>540247</v>
      </c>
    </row>
    <row r="31" spans="1:59" s="6" customFormat="1" ht="15" customHeight="1" x14ac:dyDescent="0.25">
      <c r="A31" s="13">
        <v>401</v>
      </c>
      <c r="B31" s="13" t="s">
        <v>8</v>
      </c>
      <c r="C31" s="50">
        <v>100</v>
      </c>
      <c r="D31" s="11">
        <v>51702</v>
      </c>
      <c r="E31" s="9">
        <v>3.8</v>
      </c>
      <c r="F31" s="10" t="s">
        <v>87</v>
      </c>
      <c r="G31" s="9">
        <v>36.4</v>
      </c>
      <c r="H31" s="9">
        <v>33.700000000000003</v>
      </c>
      <c r="I31" s="9">
        <v>39.1</v>
      </c>
      <c r="J31" s="8">
        <v>142022</v>
      </c>
      <c r="K31" s="11">
        <v>47442</v>
      </c>
      <c r="L31" s="9">
        <v>4.3</v>
      </c>
      <c r="M31" s="10" t="s">
        <v>87</v>
      </c>
      <c r="N31" s="9">
        <v>25.5</v>
      </c>
      <c r="O31" s="9">
        <v>23.3</v>
      </c>
      <c r="P31" s="9">
        <v>27.6</v>
      </c>
      <c r="Q31" s="8">
        <v>186238</v>
      </c>
      <c r="R31" s="11">
        <v>34311</v>
      </c>
      <c r="S31" s="9">
        <v>4.5999999999999996</v>
      </c>
      <c r="T31" s="10" t="s">
        <v>87</v>
      </c>
      <c r="U31" s="9">
        <v>19.7</v>
      </c>
      <c r="V31" s="9">
        <v>17.899999999999999</v>
      </c>
      <c r="W31" s="9">
        <v>21.4</v>
      </c>
      <c r="X31" s="8">
        <v>174500</v>
      </c>
      <c r="Y31" s="11">
        <v>31894</v>
      </c>
      <c r="Z31" s="9">
        <v>4.9000000000000004</v>
      </c>
      <c r="AA31" s="10" t="s">
        <v>87</v>
      </c>
      <c r="AB31" s="9">
        <v>20.100000000000001</v>
      </c>
      <c r="AC31" s="9">
        <v>18.2</v>
      </c>
      <c r="AD31" s="9">
        <v>22.1</v>
      </c>
      <c r="AE31" s="8">
        <v>158581</v>
      </c>
      <c r="AF31" s="11">
        <v>23927</v>
      </c>
      <c r="AG31" s="9">
        <v>5.3</v>
      </c>
      <c r="AH31" s="10" t="s">
        <v>87</v>
      </c>
      <c r="AI31" s="9">
        <v>15.8</v>
      </c>
      <c r="AJ31" s="9">
        <v>14.1</v>
      </c>
      <c r="AK31" s="9">
        <v>17.399999999999999</v>
      </c>
      <c r="AL31" s="8">
        <v>151583</v>
      </c>
      <c r="AM31" s="11">
        <v>12776</v>
      </c>
      <c r="AN31" s="9">
        <v>6.2</v>
      </c>
      <c r="AO31" s="10" t="s">
        <v>87</v>
      </c>
      <c r="AP31" s="9">
        <v>10.199999999999999</v>
      </c>
      <c r="AQ31" s="9">
        <v>9</v>
      </c>
      <c r="AR31" s="9">
        <v>11.5</v>
      </c>
      <c r="AS31" s="8">
        <v>124896</v>
      </c>
      <c r="AT31" s="11">
        <v>3622</v>
      </c>
      <c r="AU31" s="9">
        <v>11.3</v>
      </c>
      <c r="AV31" s="10" t="s">
        <v>87</v>
      </c>
      <c r="AW31" s="9">
        <v>4.5999999999999996</v>
      </c>
      <c r="AX31" s="9">
        <v>3.6</v>
      </c>
      <c r="AY31" s="9">
        <v>5.6</v>
      </c>
      <c r="AZ31" s="8">
        <v>78678</v>
      </c>
      <c r="BA31" s="11">
        <v>205675</v>
      </c>
      <c r="BB31" s="9">
        <v>2.9</v>
      </c>
      <c r="BC31" s="10" t="s">
        <v>87</v>
      </c>
      <c r="BD31" s="9">
        <v>20.2</v>
      </c>
      <c r="BE31" s="9">
        <v>19.100000000000001</v>
      </c>
      <c r="BF31" s="9">
        <v>21.4</v>
      </c>
      <c r="BG31" s="8">
        <v>1016498</v>
      </c>
    </row>
    <row r="32" spans="1:59" s="6" customFormat="1" ht="15" customHeight="1" x14ac:dyDescent="0.25">
      <c r="A32" s="13">
        <v>402</v>
      </c>
      <c r="B32" s="13" t="s">
        <v>7</v>
      </c>
      <c r="C32" s="50">
        <v>96.6</v>
      </c>
      <c r="D32" s="11">
        <v>19330</v>
      </c>
      <c r="E32" s="9">
        <v>4</v>
      </c>
      <c r="F32" s="10" t="s">
        <v>87</v>
      </c>
      <c r="G32" s="9">
        <v>40.4</v>
      </c>
      <c r="H32" s="9">
        <v>37.200000000000003</v>
      </c>
      <c r="I32" s="9">
        <v>43.6</v>
      </c>
      <c r="J32" s="8">
        <v>47853</v>
      </c>
      <c r="K32" s="11">
        <v>16578</v>
      </c>
      <c r="L32" s="9">
        <v>4.7</v>
      </c>
      <c r="M32" s="10" t="s">
        <v>87</v>
      </c>
      <c r="N32" s="9">
        <v>30.4</v>
      </c>
      <c r="O32" s="9">
        <v>27.6</v>
      </c>
      <c r="P32" s="9">
        <v>33.200000000000003</v>
      </c>
      <c r="Q32" s="8">
        <v>54546</v>
      </c>
      <c r="R32" s="11">
        <v>13699</v>
      </c>
      <c r="S32" s="9">
        <v>5.0999999999999996</v>
      </c>
      <c r="T32" s="10" t="s">
        <v>87</v>
      </c>
      <c r="U32" s="9">
        <v>24</v>
      </c>
      <c r="V32" s="9">
        <v>21.6</v>
      </c>
      <c r="W32" s="9">
        <v>26.3</v>
      </c>
      <c r="X32" s="8">
        <v>57166</v>
      </c>
      <c r="Y32" s="11">
        <v>14956</v>
      </c>
      <c r="Z32" s="9">
        <v>5.3</v>
      </c>
      <c r="AA32" s="10" t="s">
        <v>87</v>
      </c>
      <c r="AB32" s="9">
        <v>22.8</v>
      </c>
      <c r="AC32" s="9">
        <v>20.5</v>
      </c>
      <c r="AD32" s="9">
        <v>25.2</v>
      </c>
      <c r="AE32" s="8">
        <v>65550</v>
      </c>
      <c r="AF32" s="11">
        <v>13056</v>
      </c>
      <c r="AG32" s="9">
        <v>5.7</v>
      </c>
      <c r="AH32" s="10" t="s">
        <v>87</v>
      </c>
      <c r="AI32" s="9">
        <v>17.399999999999999</v>
      </c>
      <c r="AJ32" s="9">
        <v>15.5</v>
      </c>
      <c r="AK32" s="9">
        <v>19.3</v>
      </c>
      <c r="AL32" s="8">
        <v>75049</v>
      </c>
      <c r="AM32" s="11">
        <v>7358</v>
      </c>
      <c r="AN32" s="9">
        <v>6.6</v>
      </c>
      <c r="AO32" s="10" t="s">
        <v>87</v>
      </c>
      <c r="AP32" s="9">
        <v>10.8</v>
      </c>
      <c r="AQ32" s="9">
        <v>9.4</v>
      </c>
      <c r="AR32" s="9">
        <v>12.2</v>
      </c>
      <c r="AS32" s="8">
        <v>67976</v>
      </c>
      <c r="AT32" s="11">
        <v>1923</v>
      </c>
      <c r="AU32" s="9">
        <v>11.7</v>
      </c>
      <c r="AV32" s="10" t="s">
        <v>87</v>
      </c>
      <c r="AW32" s="9">
        <v>4.7</v>
      </c>
      <c r="AX32" s="9">
        <v>3.6</v>
      </c>
      <c r="AY32" s="9">
        <v>5.8</v>
      </c>
      <c r="AZ32" s="8">
        <v>40597</v>
      </c>
      <c r="BA32" s="11">
        <v>86900</v>
      </c>
      <c r="BB32" s="9">
        <v>3.5</v>
      </c>
      <c r="BC32" s="10" t="s">
        <v>87</v>
      </c>
      <c r="BD32" s="9">
        <v>21.3</v>
      </c>
      <c r="BE32" s="9">
        <v>19.8</v>
      </c>
      <c r="BF32" s="9">
        <v>22.7</v>
      </c>
      <c r="BG32" s="8">
        <v>408739</v>
      </c>
    </row>
    <row r="33" spans="1:59" s="6" customFormat="1" ht="15" customHeight="1" x14ac:dyDescent="0.25">
      <c r="A33" s="13">
        <v>501</v>
      </c>
      <c r="B33" s="13" t="s">
        <v>6</v>
      </c>
      <c r="C33" s="50">
        <v>100</v>
      </c>
      <c r="D33" s="11">
        <v>45268</v>
      </c>
      <c r="E33" s="9">
        <v>3.9</v>
      </c>
      <c r="F33" s="10" t="s">
        <v>87</v>
      </c>
      <c r="G33" s="9">
        <v>37.299999999999997</v>
      </c>
      <c r="H33" s="9">
        <v>34.5</v>
      </c>
      <c r="I33" s="9">
        <v>40.200000000000003</v>
      </c>
      <c r="J33" s="8">
        <v>121268</v>
      </c>
      <c r="K33" s="11">
        <v>43753</v>
      </c>
      <c r="L33" s="9">
        <v>4.2</v>
      </c>
      <c r="M33" s="10" t="s">
        <v>87</v>
      </c>
      <c r="N33" s="9">
        <v>26.7</v>
      </c>
      <c r="O33" s="9">
        <v>24.4</v>
      </c>
      <c r="P33" s="9">
        <v>28.9</v>
      </c>
      <c r="Q33" s="8">
        <v>164068</v>
      </c>
      <c r="R33" s="11">
        <v>32941</v>
      </c>
      <c r="S33" s="9">
        <v>4.7</v>
      </c>
      <c r="T33" s="10" t="s">
        <v>87</v>
      </c>
      <c r="U33" s="9">
        <v>19.600000000000001</v>
      </c>
      <c r="V33" s="9">
        <v>17.8</v>
      </c>
      <c r="W33" s="9">
        <v>21.4</v>
      </c>
      <c r="X33" s="8">
        <v>168145</v>
      </c>
      <c r="Y33" s="11">
        <v>29082</v>
      </c>
      <c r="Z33" s="9">
        <v>5.0999999999999996</v>
      </c>
      <c r="AA33" s="10" t="s">
        <v>87</v>
      </c>
      <c r="AB33" s="9">
        <v>19.5</v>
      </c>
      <c r="AC33" s="9">
        <v>17.600000000000001</v>
      </c>
      <c r="AD33" s="9">
        <v>21.5</v>
      </c>
      <c r="AE33" s="8">
        <v>148880</v>
      </c>
      <c r="AF33" s="11">
        <v>19564</v>
      </c>
      <c r="AG33" s="9">
        <v>5.5</v>
      </c>
      <c r="AH33" s="10" t="s">
        <v>87</v>
      </c>
      <c r="AI33" s="9">
        <v>15.1</v>
      </c>
      <c r="AJ33" s="9">
        <v>13.5</v>
      </c>
      <c r="AK33" s="9">
        <v>16.8</v>
      </c>
      <c r="AL33" s="8">
        <v>129191</v>
      </c>
      <c r="AM33" s="11">
        <v>9572</v>
      </c>
      <c r="AN33" s="9">
        <v>6.3</v>
      </c>
      <c r="AO33" s="10" t="s">
        <v>87</v>
      </c>
      <c r="AP33" s="9">
        <v>9.6999999999999993</v>
      </c>
      <c r="AQ33" s="9">
        <v>8.5</v>
      </c>
      <c r="AR33" s="9">
        <v>10.9</v>
      </c>
      <c r="AS33" s="8">
        <v>98638</v>
      </c>
      <c r="AT33" s="11">
        <v>2601</v>
      </c>
      <c r="AU33" s="9">
        <v>11.4</v>
      </c>
      <c r="AV33" s="10" t="s">
        <v>87</v>
      </c>
      <c r="AW33" s="9">
        <v>4.5</v>
      </c>
      <c r="AX33" s="9">
        <v>3.5</v>
      </c>
      <c r="AY33" s="9">
        <v>5.5</v>
      </c>
      <c r="AZ33" s="8">
        <v>57802</v>
      </c>
      <c r="BA33" s="11">
        <v>182782</v>
      </c>
      <c r="BB33" s="9">
        <v>3</v>
      </c>
      <c r="BC33" s="10" t="s">
        <v>87</v>
      </c>
      <c r="BD33" s="9">
        <v>20.6</v>
      </c>
      <c r="BE33" s="9">
        <v>19.399999999999999</v>
      </c>
      <c r="BF33" s="9">
        <v>21.8</v>
      </c>
      <c r="BG33" s="8">
        <v>887991</v>
      </c>
    </row>
    <row r="34" spans="1:59" s="6" customFormat="1" ht="15" customHeight="1" x14ac:dyDescent="0.25">
      <c r="A34" s="13">
        <v>502</v>
      </c>
      <c r="B34" s="13" t="s">
        <v>5</v>
      </c>
      <c r="C34" s="50">
        <v>99.8</v>
      </c>
      <c r="D34" s="11">
        <v>45157</v>
      </c>
      <c r="E34" s="9">
        <v>3.9</v>
      </c>
      <c r="F34" s="10" t="s">
        <v>87</v>
      </c>
      <c r="G34" s="9">
        <v>38.5</v>
      </c>
      <c r="H34" s="9">
        <v>35.6</v>
      </c>
      <c r="I34" s="9">
        <v>41.4</v>
      </c>
      <c r="J34" s="8">
        <v>117344</v>
      </c>
      <c r="K34" s="11">
        <v>40611</v>
      </c>
      <c r="L34" s="9">
        <v>4.4000000000000004</v>
      </c>
      <c r="M34" s="10" t="s">
        <v>87</v>
      </c>
      <c r="N34" s="9">
        <v>26.6</v>
      </c>
      <c r="O34" s="9">
        <v>24.3</v>
      </c>
      <c r="P34" s="9">
        <v>28.9</v>
      </c>
      <c r="Q34" s="8">
        <v>152572</v>
      </c>
      <c r="R34" s="11">
        <v>30737</v>
      </c>
      <c r="S34" s="9">
        <v>4.8</v>
      </c>
      <c r="T34" s="10" t="s">
        <v>87</v>
      </c>
      <c r="U34" s="9">
        <v>19.600000000000001</v>
      </c>
      <c r="V34" s="9">
        <v>17.7</v>
      </c>
      <c r="W34" s="9">
        <v>21.5</v>
      </c>
      <c r="X34" s="8">
        <v>156822</v>
      </c>
      <c r="Y34" s="11">
        <v>27240</v>
      </c>
      <c r="Z34" s="9">
        <v>5.2</v>
      </c>
      <c r="AA34" s="10" t="s">
        <v>87</v>
      </c>
      <c r="AB34" s="9">
        <v>20.100000000000001</v>
      </c>
      <c r="AC34" s="9">
        <v>18.100000000000001</v>
      </c>
      <c r="AD34" s="9">
        <v>22.2</v>
      </c>
      <c r="AE34" s="8">
        <v>135279</v>
      </c>
      <c r="AF34" s="11">
        <v>19485</v>
      </c>
      <c r="AG34" s="9">
        <v>5.6</v>
      </c>
      <c r="AH34" s="10" t="s">
        <v>87</v>
      </c>
      <c r="AI34" s="9">
        <v>16.3</v>
      </c>
      <c r="AJ34" s="9">
        <v>14.5</v>
      </c>
      <c r="AK34" s="9">
        <v>18.100000000000001</v>
      </c>
      <c r="AL34" s="8">
        <v>119641</v>
      </c>
      <c r="AM34" s="11">
        <v>9951</v>
      </c>
      <c r="AN34" s="9">
        <v>6.4</v>
      </c>
      <c r="AO34" s="10" t="s">
        <v>87</v>
      </c>
      <c r="AP34" s="9">
        <v>10.5</v>
      </c>
      <c r="AQ34" s="9">
        <v>9.1999999999999993</v>
      </c>
      <c r="AR34" s="9">
        <v>11.9</v>
      </c>
      <c r="AS34" s="8">
        <v>94468</v>
      </c>
      <c r="AT34" s="11">
        <v>2693</v>
      </c>
      <c r="AU34" s="9">
        <v>11.5</v>
      </c>
      <c r="AV34" s="10" t="s">
        <v>87</v>
      </c>
      <c r="AW34" s="9">
        <v>4.9000000000000004</v>
      </c>
      <c r="AX34" s="9">
        <v>3.8</v>
      </c>
      <c r="AY34" s="9">
        <v>6</v>
      </c>
      <c r="AZ34" s="8">
        <v>55318</v>
      </c>
      <c r="BA34" s="11">
        <v>175874</v>
      </c>
      <c r="BB34" s="9">
        <v>3.1</v>
      </c>
      <c r="BC34" s="10" t="s">
        <v>87</v>
      </c>
      <c r="BD34" s="9">
        <v>21.2</v>
      </c>
      <c r="BE34" s="9">
        <v>19.8</v>
      </c>
      <c r="BF34" s="9">
        <v>22.5</v>
      </c>
      <c r="BG34" s="8">
        <v>831445</v>
      </c>
    </row>
    <row r="35" spans="1:59" s="6" customFormat="1" ht="15" customHeight="1" x14ac:dyDescent="0.25">
      <c r="A35" s="13">
        <v>503</v>
      </c>
      <c r="B35" s="13" t="s">
        <v>4</v>
      </c>
      <c r="C35" s="50">
        <v>87.6</v>
      </c>
      <c r="D35" s="11">
        <v>20298</v>
      </c>
      <c r="E35" s="9">
        <v>3.8</v>
      </c>
      <c r="F35" s="10" t="s">
        <v>87</v>
      </c>
      <c r="G35" s="9">
        <v>41.7</v>
      </c>
      <c r="H35" s="9">
        <v>38.5</v>
      </c>
      <c r="I35" s="9">
        <v>44.8</v>
      </c>
      <c r="J35" s="8">
        <v>48725</v>
      </c>
      <c r="K35" s="11">
        <v>19283</v>
      </c>
      <c r="L35" s="9">
        <v>4.4000000000000004</v>
      </c>
      <c r="M35" s="10" t="s">
        <v>87</v>
      </c>
      <c r="N35" s="9">
        <v>30.2</v>
      </c>
      <c r="O35" s="9">
        <v>27.6</v>
      </c>
      <c r="P35" s="9">
        <v>32.799999999999997</v>
      </c>
      <c r="Q35" s="8">
        <v>63876</v>
      </c>
      <c r="R35" s="11">
        <v>16618</v>
      </c>
      <c r="S35" s="9">
        <v>4.8</v>
      </c>
      <c r="T35" s="10" t="s">
        <v>87</v>
      </c>
      <c r="U35" s="9">
        <v>23.6</v>
      </c>
      <c r="V35" s="9">
        <v>21.4</v>
      </c>
      <c r="W35" s="9">
        <v>25.9</v>
      </c>
      <c r="X35" s="8">
        <v>70318</v>
      </c>
      <c r="Y35" s="11">
        <v>16101</v>
      </c>
      <c r="Z35" s="9">
        <v>5.2</v>
      </c>
      <c r="AA35" s="10" t="s">
        <v>87</v>
      </c>
      <c r="AB35" s="9">
        <v>22.8</v>
      </c>
      <c r="AC35" s="9">
        <v>20.5</v>
      </c>
      <c r="AD35" s="9">
        <v>25.1</v>
      </c>
      <c r="AE35" s="8">
        <v>70659</v>
      </c>
      <c r="AF35" s="11">
        <v>12503</v>
      </c>
      <c r="AG35" s="9">
        <v>5.6</v>
      </c>
      <c r="AH35" s="10" t="s">
        <v>87</v>
      </c>
      <c r="AI35" s="9">
        <v>17.5</v>
      </c>
      <c r="AJ35" s="9">
        <v>15.6</v>
      </c>
      <c r="AK35" s="9">
        <v>19.399999999999999</v>
      </c>
      <c r="AL35" s="8">
        <v>71513</v>
      </c>
      <c r="AM35" s="11">
        <v>6201</v>
      </c>
      <c r="AN35" s="9">
        <v>6.6</v>
      </c>
      <c r="AO35" s="10" t="s">
        <v>87</v>
      </c>
      <c r="AP35" s="9">
        <v>11</v>
      </c>
      <c r="AQ35" s="9">
        <v>9.6</v>
      </c>
      <c r="AR35" s="9">
        <v>12.4</v>
      </c>
      <c r="AS35" s="8">
        <v>56461</v>
      </c>
      <c r="AT35" s="11">
        <v>1462</v>
      </c>
      <c r="AU35" s="9">
        <v>11.8</v>
      </c>
      <c r="AV35" s="10" t="s">
        <v>87</v>
      </c>
      <c r="AW35" s="9">
        <v>4.9000000000000004</v>
      </c>
      <c r="AX35" s="9">
        <v>3.8</v>
      </c>
      <c r="AY35" s="9">
        <v>6</v>
      </c>
      <c r="AZ35" s="8">
        <v>29954</v>
      </c>
      <c r="BA35" s="11">
        <v>92466</v>
      </c>
      <c r="BB35" s="9">
        <v>3.2</v>
      </c>
      <c r="BC35" s="10" t="s">
        <v>87</v>
      </c>
      <c r="BD35" s="9">
        <v>22.5</v>
      </c>
      <c r="BE35" s="9">
        <v>21.1</v>
      </c>
      <c r="BF35" s="9">
        <v>23.9</v>
      </c>
      <c r="BG35" s="8">
        <v>411505</v>
      </c>
    </row>
    <row r="36" spans="1:59" s="6" customFormat="1" ht="15" customHeight="1" x14ac:dyDescent="0.25">
      <c r="A36" s="52">
        <v>601</v>
      </c>
      <c r="B36" s="13" t="s">
        <v>3</v>
      </c>
      <c r="C36" s="50">
        <v>99.5</v>
      </c>
      <c r="D36" s="11">
        <v>21096</v>
      </c>
      <c r="E36" s="9">
        <v>3.9</v>
      </c>
      <c r="F36" s="10" t="s">
        <v>87</v>
      </c>
      <c r="G36" s="9">
        <v>39</v>
      </c>
      <c r="H36" s="9">
        <v>36</v>
      </c>
      <c r="I36" s="9">
        <v>42.1</v>
      </c>
      <c r="J36" s="8">
        <v>54040</v>
      </c>
      <c r="K36" s="11">
        <v>20278</v>
      </c>
      <c r="L36" s="9">
        <v>4.5</v>
      </c>
      <c r="M36" s="10" t="s">
        <v>87</v>
      </c>
      <c r="N36" s="9">
        <v>26.1</v>
      </c>
      <c r="O36" s="9">
        <v>23.8</v>
      </c>
      <c r="P36" s="9">
        <v>28.4</v>
      </c>
      <c r="Q36" s="8">
        <v>77700</v>
      </c>
      <c r="R36" s="11">
        <v>15356</v>
      </c>
      <c r="S36" s="9">
        <v>4.9000000000000004</v>
      </c>
      <c r="T36" s="10" t="s">
        <v>87</v>
      </c>
      <c r="U36" s="9">
        <v>22.5</v>
      </c>
      <c r="V36" s="9">
        <v>20.399999999999999</v>
      </c>
      <c r="W36" s="9">
        <v>24.6</v>
      </c>
      <c r="X36" s="8">
        <v>68257</v>
      </c>
      <c r="Y36" s="11">
        <v>15252</v>
      </c>
      <c r="Z36" s="9">
        <v>5.2</v>
      </c>
      <c r="AA36" s="10" t="s">
        <v>87</v>
      </c>
      <c r="AB36" s="9">
        <v>22</v>
      </c>
      <c r="AC36" s="9">
        <v>19.8</v>
      </c>
      <c r="AD36" s="9">
        <v>24.3</v>
      </c>
      <c r="AE36" s="8">
        <v>69180</v>
      </c>
      <c r="AF36" s="11">
        <v>12577</v>
      </c>
      <c r="AG36" s="9">
        <v>5.7</v>
      </c>
      <c r="AH36" s="10" t="s">
        <v>87</v>
      </c>
      <c r="AI36" s="9">
        <v>16.7</v>
      </c>
      <c r="AJ36" s="9">
        <v>14.8</v>
      </c>
      <c r="AK36" s="9">
        <v>18.5</v>
      </c>
      <c r="AL36" s="8">
        <v>75344</v>
      </c>
      <c r="AM36" s="11">
        <v>7045</v>
      </c>
      <c r="AN36" s="9">
        <v>6.5</v>
      </c>
      <c r="AO36" s="10" t="s">
        <v>87</v>
      </c>
      <c r="AP36" s="9">
        <v>10.7</v>
      </c>
      <c r="AQ36" s="9">
        <v>9.3000000000000007</v>
      </c>
      <c r="AR36" s="9">
        <v>12</v>
      </c>
      <c r="AS36" s="8">
        <v>66147</v>
      </c>
      <c r="AT36" s="11">
        <v>1844</v>
      </c>
      <c r="AU36" s="9">
        <v>11.6</v>
      </c>
      <c r="AV36" s="10" t="s">
        <v>87</v>
      </c>
      <c r="AW36" s="9">
        <v>4.7</v>
      </c>
      <c r="AX36" s="9">
        <v>3.6</v>
      </c>
      <c r="AY36" s="9">
        <v>5.8</v>
      </c>
      <c r="AZ36" s="8">
        <v>39130</v>
      </c>
      <c r="BA36" s="11">
        <v>93450</v>
      </c>
      <c r="BB36" s="9">
        <v>3.3</v>
      </c>
      <c r="BC36" s="10" t="s">
        <v>87</v>
      </c>
      <c r="BD36" s="9">
        <v>20.8</v>
      </c>
      <c r="BE36" s="9">
        <v>19.399999999999999</v>
      </c>
      <c r="BF36" s="9">
        <v>22.1</v>
      </c>
      <c r="BG36" s="8">
        <v>449797</v>
      </c>
    </row>
    <row r="37" spans="1:59" s="6" customFormat="1" ht="15" customHeight="1" x14ac:dyDescent="0.25">
      <c r="A37" s="52">
        <v>701</v>
      </c>
      <c r="B37" s="13" t="s">
        <v>2</v>
      </c>
      <c r="C37" s="50">
        <v>75.900000000000006</v>
      </c>
      <c r="D37" s="11">
        <v>10824</v>
      </c>
      <c r="E37" s="9">
        <v>4.5</v>
      </c>
      <c r="F37" s="10" t="s">
        <v>87</v>
      </c>
      <c r="G37" s="9">
        <v>40</v>
      </c>
      <c r="H37" s="9">
        <v>36.5</v>
      </c>
      <c r="I37" s="9">
        <v>43.6</v>
      </c>
      <c r="J37" s="8">
        <v>27032</v>
      </c>
      <c r="K37" s="11">
        <v>12371</v>
      </c>
      <c r="L37" s="9">
        <v>4.9000000000000004</v>
      </c>
      <c r="M37" s="10" t="s">
        <v>87</v>
      </c>
      <c r="N37" s="9">
        <v>28.2</v>
      </c>
      <c r="O37" s="9">
        <v>25.5</v>
      </c>
      <c r="P37" s="9">
        <v>30.9</v>
      </c>
      <c r="Q37" s="8">
        <v>43857</v>
      </c>
      <c r="R37" s="11">
        <v>8472</v>
      </c>
      <c r="S37" s="9">
        <v>5.4</v>
      </c>
      <c r="T37" s="10" t="s">
        <v>87</v>
      </c>
      <c r="U37" s="9">
        <v>22.8</v>
      </c>
      <c r="V37" s="9">
        <v>20.399999999999999</v>
      </c>
      <c r="W37" s="9">
        <v>25.2</v>
      </c>
      <c r="X37" s="8">
        <v>37174</v>
      </c>
      <c r="Y37" s="11">
        <v>6879</v>
      </c>
      <c r="Z37" s="9">
        <v>5.8</v>
      </c>
      <c r="AA37" s="10" t="s">
        <v>87</v>
      </c>
      <c r="AB37" s="9">
        <v>22.7</v>
      </c>
      <c r="AC37" s="9">
        <v>20.100000000000001</v>
      </c>
      <c r="AD37" s="9">
        <v>25.3</v>
      </c>
      <c r="AE37" s="8">
        <v>30335</v>
      </c>
      <c r="AF37" s="11">
        <v>4353</v>
      </c>
      <c r="AG37" s="9">
        <v>6.4</v>
      </c>
      <c r="AH37" s="10" t="s">
        <v>87</v>
      </c>
      <c r="AI37" s="9">
        <v>17.600000000000001</v>
      </c>
      <c r="AJ37" s="9">
        <v>15.4</v>
      </c>
      <c r="AK37" s="9">
        <v>19.899999999999999</v>
      </c>
      <c r="AL37" s="8">
        <v>24688</v>
      </c>
      <c r="AM37" s="11">
        <v>1666</v>
      </c>
      <c r="AN37" s="9">
        <v>7.6</v>
      </c>
      <c r="AO37" s="10" t="s">
        <v>87</v>
      </c>
      <c r="AP37" s="9">
        <v>11.3</v>
      </c>
      <c r="AQ37" s="9">
        <v>9.6</v>
      </c>
      <c r="AR37" s="9">
        <v>13</v>
      </c>
      <c r="AS37" s="8">
        <v>14759</v>
      </c>
      <c r="AT37" s="11">
        <v>286</v>
      </c>
      <c r="AU37" s="9">
        <v>13.1</v>
      </c>
      <c r="AV37" s="10" t="s">
        <v>87</v>
      </c>
      <c r="AW37" s="9">
        <v>5</v>
      </c>
      <c r="AX37" s="9">
        <v>3.7</v>
      </c>
      <c r="AY37" s="9">
        <v>6.3</v>
      </c>
      <c r="AZ37" s="8">
        <v>5736</v>
      </c>
      <c r="BA37" s="11">
        <v>44851</v>
      </c>
      <c r="BB37" s="9">
        <v>4</v>
      </c>
      <c r="BC37" s="10" t="s">
        <v>87</v>
      </c>
      <c r="BD37" s="9">
        <v>24.4</v>
      </c>
      <c r="BE37" s="9">
        <v>22.5</v>
      </c>
      <c r="BF37" s="9">
        <v>26.3</v>
      </c>
      <c r="BG37" s="8">
        <v>183580</v>
      </c>
    </row>
    <row r="38" spans="1:59" s="6" customFormat="1" ht="15" customHeight="1" x14ac:dyDescent="0.25">
      <c r="A38" s="52">
        <v>801</v>
      </c>
      <c r="B38" s="13" t="s">
        <v>1</v>
      </c>
      <c r="C38" s="50">
        <v>100</v>
      </c>
      <c r="D38" s="11">
        <v>20162</v>
      </c>
      <c r="E38" s="9">
        <v>3.8</v>
      </c>
      <c r="F38" s="10" t="s">
        <v>87</v>
      </c>
      <c r="G38" s="9">
        <v>40.799999999999997</v>
      </c>
      <c r="H38" s="9">
        <v>37.799999999999997</v>
      </c>
      <c r="I38" s="9">
        <v>43.8</v>
      </c>
      <c r="J38" s="8">
        <v>49389</v>
      </c>
      <c r="K38" s="11">
        <v>21264</v>
      </c>
      <c r="L38" s="9">
        <v>4.4000000000000004</v>
      </c>
      <c r="M38" s="10" t="s">
        <v>87</v>
      </c>
      <c r="N38" s="9">
        <v>27.1</v>
      </c>
      <c r="O38" s="9">
        <v>24.8</v>
      </c>
      <c r="P38" s="9">
        <v>29.5</v>
      </c>
      <c r="Q38" s="8">
        <v>78419</v>
      </c>
      <c r="R38" s="11">
        <v>13752</v>
      </c>
      <c r="S38" s="9">
        <v>4.8</v>
      </c>
      <c r="T38" s="10" t="s">
        <v>87</v>
      </c>
      <c r="U38" s="9">
        <v>19.7</v>
      </c>
      <c r="V38" s="9">
        <v>17.899999999999999</v>
      </c>
      <c r="W38" s="9">
        <v>21.6</v>
      </c>
      <c r="X38" s="8">
        <v>69690</v>
      </c>
      <c r="Y38" s="11">
        <v>11174</v>
      </c>
      <c r="Z38" s="9">
        <v>5.2</v>
      </c>
      <c r="AA38" s="10" t="s">
        <v>87</v>
      </c>
      <c r="AB38" s="9">
        <v>20</v>
      </c>
      <c r="AC38" s="9">
        <v>18</v>
      </c>
      <c r="AD38" s="9">
        <v>22.1</v>
      </c>
      <c r="AE38" s="8">
        <v>55753</v>
      </c>
      <c r="AF38" s="11">
        <v>6953</v>
      </c>
      <c r="AG38" s="9">
        <v>5.7</v>
      </c>
      <c r="AH38" s="10" t="s">
        <v>87</v>
      </c>
      <c r="AI38" s="9">
        <v>15.7</v>
      </c>
      <c r="AJ38" s="9">
        <v>13.9</v>
      </c>
      <c r="AK38" s="9">
        <v>17.399999999999999</v>
      </c>
      <c r="AL38" s="8">
        <v>44306</v>
      </c>
      <c r="AM38" s="11">
        <v>3450</v>
      </c>
      <c r="AN38" s="9">
        <v>6.7</v>
      </c>
      <c r="AO38" s="10" t="s">
        <v>87</v>
      </c>
      <c r="AP38" s="9">
        <v>10.1</v>
      </c>
      <c r="AQ38" s="9">
        <v>8.8000000000000007</v>
      </c>
      <c r="AR38" s="9">
        <v>11.4</v>
      </c>
      <c r="AS38" s="8">
        <v>34203</v>
      </c>
      <c r="AT38" s="11">
        <v>973</v>
      </c>
      <c r="AU38" s="9">
        <v>11.7</v>
      </c>
      <c r="AV38" s="10" t="s">
        <v>87</v>
      </c>
      <c r="AW38" s="9">
        <v>4.8</v>
      </c>
      <c r="AX38" s="9">
        <v>3.7</v>
      </c>
      <c r="AY38" s="9">
        <v>5.8</v>
      </c>
      <c r="AZ38" s="8">
        <v>20475</v>
      </c>
      <c r="BA38" s="11">
        <v>77727</v>
      </c>
      <c r="BB38" s="9">
        <v>3.1</v>
      </c>
      <c r="BC38" s="10" t="s">
        <v>87</v>
      </c>
      <c r="BD38" s="9">
        <v>22.1</v>
      </c>
      <c r="BE38" s="9">
        <v>20.7</v>
      </c>
      <c r="BF38" s="9">
        <v>23.4</v>
      </c>
      <c r="BG38" s="8">
        <v>352235</v>
      </c>
    </row>
    <row r="39" spans="1:59" s="6" customFormat="1" ht="31.5" customHeight="1" x14ac:dyDescent="0.25">
      <c r="A39" s="12"/>
      <c r="B39" s="26" t="s">
        <v>269</v>
      </c>
      <c r="C39" s="51" t="s">
        <v>87</v>
      </c>
      <c r="D39" s="11" t="s">
        <v>87</v>
      </c>
      <c r="E39" s="9" t="s">
        <v>87</v>
      </c>
      <c r="F39" s="10" t="s">
        <v>87</v>
      </c>
      <c r="G39" s="9" t="s">
        <v>87</v>
      </c>
      <c r="H39" s="9" t="s">
        <v>87</v>
      </c>
      <c r="I39" s="9" t="s">
        <v>87</v>
      </c>
      <c r="J39" s="8" t="s">
        <v>87</v>
      </c>
      <c r="K39" s="11" t="s">
        <v>87</v>
      </c>
      <c r="L39" s="9" t="s">
        <v>87</v>
      </c>
      <c r="M39" s="10" t="s">
        <v>87</v>
      </c>
      <c r="N39" s="9" t="s">
        <v>87</v>
      </c>
      <c r="O39" s="9" t="s">
        <v>87</v>
      </c>
      <c r="P39" s="9" t="s">
        <v>87</v>
      </c>
      <c r="Q39" s="8" t="s">
        <v>87</v>
      </c>
      <c r="R39" s="11" t="s">
        <v>87</v>
      </c>
      <c r="S39" s="9" t="s">
        <v>87</v>
      </c>
      <c r="T39" s="10" t="s">
        <v>87</v>
      </c>
      <c r="U39" s="9" t="s">
        <v>87</v>
      </c>
      <c r="V39" s="9" t="s">
        <v>87</v>
      </c>
      <c r="W39" s="9" t="s">
        <v>87</v>
      </c>
      <c r="X39" s="8" t="s">
        <v>87</v>
      </c>
      <c r="Y39" s="11" t="s">
        <v>87</v>
      </c>
      <c r="Z39" s="9" t="s">
        <v>87</v>
      </c>
      <c r="AA39" s="10" t="s">
        <v>87</v>
      </c>
      <c r="AB39" s="9" t="s">
        <v>87</v>
      </c>
      <c r="AC39" s="9" t="s">
        <v>87</v>
      </c>
      <c r="AD39" s="9" t="s">
        <v>87</v>
      </c>
      <c r="AE39" s="8" t="s">
        <v>87</v>
      </c>
      <c r="AF39" s="11" t="s">
        <v>87</v>
      </c>
      <c r="AG39" s="9" t="s">
        <v>87</v>
      </c>
      <c r="AH39" s="10" t="s">
        <v>87</v>
      </c>
      <c r="AI39" s="9" t="s">
        <v>87</v>
      </c>
      <c r="AJ39" s="9" t="s">
        <v>87</v>
      </c>
      <c r="AK39" s="9" t="s">
        <v>87</v>
      </c>
      <c r="AL39" s="8" t="s">
        <v>87</v>
      </c>
      <c r="AM39" s="11" t="s">
        <v>87</v>
      </c>
      <c r="AN39" s="9" t="s">
        <v>87</v>
      </c>
      <c r="AO39" s="10" t="s">
        <v>87</v>
      </c>
      <c r="AP39" s="9" t="s">
        <v>87</v>
      </c>
      <c r="AQ39" s="9" t="s">
        <v>87</v>
      </c>
      <c r="AR39" s="9" t="s">
        <v>87</v>
      </c>
      <c r="AS39" s="8" t="s">
        <v>87</v>
      </c>
      <c r="AT39" s="11" t="s">
        <v>87</v>
      </c>
      <c r="AU39" s="9" t="s">
        <v>87</v>
      </c>
      <c r="AV39" s="10" t="s">
        <v>87</v>
      </c>
      <c r="AW39" s="9" t="s">
        <v>87</v>
      </c>
      <c r="AX39" s="9" t="s">
        <v>87</v>
      </c>
      <c r="AY39" s="9" t="s">
        <v>87</v>
      </c>
      <c r="AZ39" s="8" t="s">
        <v>87</v>
      </c>
      <c r="BA39" s="11" t="s">
        <v>87</v>
      </c>
      <c r="BB39" s="9" t="s">
        <v>87</v>
      </c>
      <c r="BC39" s="10" t="s">
        <v>87</v>
      </c>
      <c r="BD39" s="9" t="s">
        <v>87</v>
      </c>
      <c r="BE39" s="9" t="s">
        <v>87</v>
      </c>
      <c r="BF39" s="9" t="s">
        <v>87</v>
      </c>
      <c r="BG39" s="8" t="s">
        <v>87</v>
      </c>
    </row>
    <row r="40" spans="1:59" s="6" customFormat="1" ht="15" customHeight="1" x14ac:dyDescent="0.25">
      <c r="A40" s="12"/>
      <c r="B40" s="52" t="s">
        <v>52</v>
      </c>
      <c r="C40" s="50">
        <v>99.8</v>
      </c>
      <c r="D40" s="11">
        <v>317285</v>
      </c>
      <c r="E40" s="9">
        <v>3.4</v>
      </c>
      <c r="F40" s="10" t="s">
        <v>87</v>
      </c>
      <c r="G40" s="9">
        <v>36.299999999999997</v>
      </c>
      <c r="H40" s="9">
        <v>33.9</v>
      </c>
      <c r="I40" s="9">
        <v>38.700000000000003</v>
      </c>
      <c r="J40" s="8">
        <v>874133</v>
      </c>
      <c r="K40" s="11">
        <v>298985</v>
      </c>
      <c r="L40" s="9">
        <v>3.5</v>
      </c>
      <c r="M40" s="10" t="s">
        <v>87</v>
      </c>
      <c r="N40" s="9">
        <v>26</v>
      </c>
      <c r="O40" s="9">
        <v>24.2</v>
      </c>
      <c r="P40" s="9">
        <v>27.8</v>
      </c>
      <c r="Q40" s="8">
        <v>1148391</v>
      </c>
      <c r="R40" s="11">
        <v>214625</v>
      </c>
      <c r="S40" s="9">
        <v>4</v>
      </c>
      <c r="T40" s="10" t="s">
        <v>87</v>
      </c>
      <c r="U40" s="9">
        <v>19.3</v>
      </c>
      <c r="V40" s="9">
        <v>17.8</v>
      </c>
      <c r="W40" s="9">
        <v>20.8</v>
      </c>
      <c r="X40" s="8">
        <v>1112328</v>
      </c>
      <c r="Y40" s="11">
        <v>193534</v>
      </c>
      <c r="Z40" s="9">
        <v>4.5</v>
      </c>
      <c r="AA40" s="10" t="s">
        <v>87</v>
      </c>
      <c r="AB40" s="9">
        <v>19.2</v>
      </c>
      <c r="AC40" s="9">
        <v>17.5</v>
      </c>
      <c r="AD40" s="9">
        <v>20.9</v>
      </c>
      <c r="AE40" s="8">
        <v>1007707</v>
      </c>
      <c r="AF40" s="11">
        <v>138722</v>
      </c>
      <c r="AG40" s="9">
        <v>4.9000000000000004</v>
      </c>
      <c r="AH40" s="10" t="s">
        <v>87</v>
      </c>
      <c r="AI40" s="9">
        <v>14.7</v>
      </c>
      <c r="AJ40" s="9">
        <v>13.2</v>
      </c>
      <c r="AK40" s="9">
        <v>16.100000000000001</v>
      </c>
      <c r="AL40" s="8">
        <v>946152</v>
      </c>
      <c r="AM40" s="11">
        <v>71896</v>
      </c>
      <c r="AN40" s="9">
        <v>5.7</v>
      </c>
      <c r="AO40" s="10" t="s">
        <v>87</v>
      </c>
      <c r="AP40" s="9">
        <v>9.4</v>
      </c>
      <c r="AQ40" s="9">
        <v>8.3000000000000007</v>
      </c>
      <c r="AR40" s="9">
        <v>10.4</v>
      </c>
      <c r="AS40" s="8">
        <v>766312</v>
      </c>
      <c r="AT40" s="11">
        <v>20044</v>
      </c>
      <c r="AU40" s="9">
        <v>10.9</v>
      </c>
      <c r="AV40" s="10" t="s">
        <v>87</v>
      </c>
      <c r="AW40" s="9">
        <v>4.3</v>
      </c>
      <c r="AX40" s="9">
        <v>3.4</v>
      </c>
      <c r="AY40" s="9">
        <v>5.2</v>
      </c>
      <c r="AZ40" s="8">
        <v>469964</v>
      </c>
      <c r="BA40" s="11">
        <v>1255091</v>
      </c>
      <c r="BB40" s="9">
        <v>2</v>
      </c>
      <c r="BC40" s="10" t="s">
        <v>87</v>
      </c>
      <c r="BD40" s="9">
        <v>19.8</v>
      </c>
      <c r="BE40" s="9">
        <v>19.100000000000001</v>
      </c>
      <c r="BF40" s="9">
        <v>20.6</v>
      </c>
      <c r="BG40" s="8">
        <v>6324988</v>
      </c>
    </row>
    <row r="41" spans="1:59" s="6" customFormat="1" ht="15" customHeight="1" x14ac:dyDescent="0.25">
      <c r="A41" s="12"/>
      <c r="B41" s="52" t="s">
        <v>53</v>
      </c>
      <c r="C41" s="50">
        <v>100</v>
      </c>
      <c r="D41" s="11">
        <v>252030</v>
      </c>
      <c r="E41" s="9">
        <v>3.5</v>
      </c>
      <c r="F41" s="10" t="s">
        <v>87</v>
      </c>
      <c r="G41" s="9">
        <v>35.5</v>
      </c>
      <c r="H41" s="9">
        <v>33.1</v>
      </c>
      <c r="I41" s="9">
        <v>37.9</v>
      </c>
      <c r="J41" s="8">
        <v>710583</v>
      </c>
      <c r="K41" s="11">
        <v>259469</v>
      </c>
      <c r="L41" s="9">
        <v>3.5</v>
      </c>
      <c r="M41" s="10" t="s">
        <v>87</v>
      </c>
      <c r="N41" s="9">
        <v>26.1</v>
      </c>
      <c r="O41" s="9">
        <v>24.3</v>
      </c>
      <c r="P41" s="9">
        <v>27.9</v>
      </c>
      <c r="Q41" s="8">
        <v>992982</v>
      </c>
      <c r="R41" s="11">
        <v>175821</v>
      </c>
      <c r="S41" s="9">
        <v>4.0999999999999996</v>
      </c>
      <c r="T41" s="10" t="s">
        <v>87</v>
      </c>
      <c r="U41" s="9">
        <v>18.7</v>
      </c>
      <c r="V41" s="9">
        <v>17.2</v>
      </c>
      <c r="W41" s="9">
        <v>20.2</v>
      </c>
      <c r="X41" s="8">
        <v>939753</v>
      </c>
      <c r="Y41" s="11">
        <v>155947</v>
      </c>
      <c r="Z41" s="9">
        <v>4.5</v>
      </c>
      <c r="AA41" s="10" t="s">
        <v>87</v>
      </c>
      <c r="AB41" s="9">
        <v>18.899999999999999</v>
      </c>
      <c r="AC41" s="9">
        <v>17.2</v>
      </c>
      <c r="AD41" s="9">
        <v>20.6</v>
      </c>
      <c r="AE41" s="8">
        <v>824732</v>
      </c>
      <c r="AF41" s="11">
        <v>107126</v>
      </c>
      <c r="AG41" s="9">
        <v>5</v>
      </c>
      <c r="AH41" s="10" t="s">
        <v>87</v>
      </c>
      <c r="AI41" s="9">
        <v>14.4</v>
      </c>
      <c r="AJ41" s="9">
        <v>13</v>
      </c>
      <c r="AK41" s="9">
        <v>15.9</v>
      </c>
      <c r="AL41" s="8">
        <v>741480</v>
      </c>
      <c r="AM41" s="11">
        <v>54784</v>
      </c>
      <c r="AN41" s="9">
        <v>5.8</v>
      </c>
      <c r="AO41" s="10" t="s">
        <v>87</v>
      </c>
      <c r="AP41" s="9">
        <v>9.3000000000000007</v>
      </c>
      <c r="AQ41" s="9">
        <v>8.1999999999999993</v>
      </c>
      <c r="AR41" s="9">
        <v>10.3</v>
      </c>
      <c r="AS41" s="8">
        <v>590916</v>
      </c>
      <c r="AT41" s="11">
        <v>15047</v>
      </c>
      <c r="AU41" s="9">
        <v>11</v>
      </c>
      <c r="AV41" s="10" t="s">
        <v>87</v>
      </c>
      <c r="AW41" s="9">
        <v>4.2</v>
      </c>
      <c r="AX41" s="9">
        <v>3.3</v>
      </c>
      <c r="AY41" s="9">
        <v>5.0999999999999996</v>
      </c>
      <c r="AZ41" s="8">
        <v>360706</v>
      </c>
      <c r="BA41" s="11">
        <v>1020224</v>
      </c>
      <c r="BB41" s="9">
        <v>2</v>
      </c>
      <c r="BC41" s="10" t="s">
        <v>87</v>
      </c>
      <c r="BD41" s="9">
        <v>19.8</v>
      </c>
      <c r="BE41" s="9">
        <v>19</v>
      </c>
      <c r="BF41" s="9">
        <v>20.6</v>
      </c>
      <c r="BG41" s="8">
        <v>5161152</v>
      </c>
    </row>
    <row r="42" spans="1:59" s="6" customFormat="1" ht="15" customHeight="1" x14ac:dyDescent="0.25">
      <c r="A42" s="12"/>
      <c r="B42" s="52" t="s">
        <v>54</v>
      </c>
      <c r="C42" s="50">
        <v>98.9</v>
      </c>
      <c r="D42" s="11">
        <v>240066</v>
      </c>
      <c r="E42" s="9">
        <v>3.2</v>
      </c>
      <c r="F42" s="10" t="s">
        <v>87</v>
      </c>
      <c r="G42" s="9">
        <v>41.6</v>
      </c>
      <c r="H42" s="9">
        <v>39</v>
      </c>
      <c r="I42" s="9">
        <v>44.2</v>
      </c>
      <c r="J42" s="8">
        <v>576969</v>
      </c>
      <c r="K42" s="11">
        <v>213372</v>
      </c>
      <c r="L42" s="9">
        <v>3.4</v>
      </c>
      <c r="M42" s="10" t="s">
        <v>87</v>
      </c>
      <c r="N42" s="9">
        <v>29.9</v>
      </c>
      <c r="O42" s="9">
        <v>27.9</v>
      </c>
      <c r="P42" s="9">
        <v>31.9</v>
      </c>
      <c r="Q42" s="8">
        <v>713096</v>
      </c>
      <c r="R42" s="11">
        <v>160249</v>
      </c>
      <c r="S42" s="9">
        <v>4</v>
      </c>
      <c r="T42" s="10" t="s">
        <v>87</v>
      </c>
      <c r="U42" s="9">
        <v>22.7</v>
      </c>
      <c r="V42" s="9">
        <v>21</v>
      </c>
      <c r="W42" s="9">
        <v>24.5</v>
      </c>
      <c r="X42" s="8">
        <v>705077</v>
      </c>
      <c r="Y42" s="11">
        <v>151278</v>
      </c>
      <c r="Z42" s="9">
        <v>4.4000000000000004</v>
      </c>
      <c r="AA42" s="10" t="s">
        <v>87</v>
      </c>
      <c r="AB42" s="9">
        <v>22.3</v>
      </c>
      <c r="AC42" s="9">
        <v>20.399999999999999</v>
      </c>
      <c r="AD42" s="9">
        <v>24.2</v>
      </c>
      <c r="AE42" s="8">
        <v>678854</v>
      </c>
      <c r="AF42" s="11">
        <v>106968</v>
      </c>
      <c r="AG42" s="9">
        <v>4.9000000000000004</v>
      </c>
      <c r="AH42" s="10" t="s">
        <v>87</v>
      </c>
      <c r="AI42" s="9">
        <v>17.3</v>
      </c>
      <c r="AJ42" s="9">
        <v>15.6</v>
      </c>
      <c r="AK42" s="9">
        <v>18.899999999999999</v>
      </c>
      <c r="AL42" s="8">
        <v>619494</v>
      </c>
      <c r="AM42" s="11">
        <v>54876</v>
      </c>
      <c r="AN42" s="9">
        <v>5.7</v>
      </c>
      <c r="AO42" s="10" t="s">
        <v>87</v>
      </c>
      <c r="AP42" s="9">
        <v>11</v>
      </c>
      <c r="AQ42" s="9">
        <v>9.8000000000000007</v>
      </c>
      <c r="AR42" s="9">
        <v>12.3</v>
      </c>
      <c r="AS42" s="8">
        <v>496719</v>
      </c>
      <c r="AT42" s="11">
        <v>14357</v>
      </c>
      <c r="AU42" s="9">
        <v>10.9</v>
      </c>
      <c r="AV42" s="10" t="s">
        <v>87</v>
      </c>
      <c r="AW42" s="9">
        <v>4.9000000000000004</v>
      </c>
      <c r="AX42" s="9">
        <v>3.9</v>
      </c>
      <c r="AY42" s="9">
        <v>6</v>
      </c>
      <c r="AZ42" s="8">
        <v>292059</v>
      </c>
      <c r="BA42" s="11">
        <v>941166</v>
      </c>
      <c r="BB42" s="9">
        <v>2</v>
      </c>
      <c r="BC42" s="10" t="s">
        <v>87</v>
      </c>
      <c r="BD42" s="9">
        <v>23.1</v>
      </c>
      <c r="BE42" s="9">
        <v>22.1</v>
      </c>
      <c r="BF42" s="9">
        <v>24</v>
      </c>
      <c r="BG42" s="8">
        <v>4082267</v>
      </c>
    </row>
    <row r="43" spans="1:59" s="6" customFormat="1" ht="15" customHeight="1" x14ac:dyDescent="0.25">
      <c r="A43" s="12"/>
      <c r="B43" s="52" t="s">
        <v>55</v>
      </c>
      <c r="C43" s="50">
        <v>99</v>
      </c>
      <c r="D43" s="11">
        <v>71033</v>
      </c>
      <c r="E43" s="9">
        <v>3.6</v>
      </c>
      <c r="F43" s="10" t="s">
        <v>87</v>
      </c>
      <c r="G43" s="9">
        <v>37.4</v>
      </c>
      <c r="H43" s="9">
        <v>34.700000000000003</v>
      </c>
      <c r="I43" s="9">
        <v>40.1</v>
      </c>
      <c r="J43" s="8">
        <v>189875</v>
      </c>
      <c r="K43" s="11">
        <v>64020</v>
      </c>
      <c r="L43" s="9">
        <v>4</v>
      </c>
      <c r="M43" s="10" t="s">
        <v>87</v>
      </c>
      <c r="N43" s="9">
        <v>26.6</v>
      </c>
      <c r="O43" s="9">
        <v>24.5</v>
      </c>
      <c r="P43" s="9">
        <v>28.7</v>
      </c>
      <c r="Q43" s="8">
        <v>240784</v>
      </c>
      <c r="R43" s="11">
        <v>48010</v>
      </c>
      <c r="S43" s="9">
        <v>4.4000000000000004</v>
      </c>
      <c r="T43" s="10" t="s">
        <v>87</v>
      </c>
      <c r="U43" s="9">
        <v>20.7</v>
      </c>
      <c r="V43" s="9">
        <v>19</v>
      </c>
      <c r="W43" s="9">
        <v>22.5</v>
      </c>
      <c r="X43" s="8">
        <v>231666</v>
      </c>
      <c r="Y43" s="11">
        <v>46849</v>
      </c>
      <c r="Z43" s="9">
        <v>4.7</v>
      </c>
      <c r="AA43" s="10" t="s">
        <v>87</v>
      </c>
      <c r="AB43" s="9">
        <v>20.9</v>
      </c>
      <c r="AC43" s="9">
        <v>19</v>
      </c>
      <c r="AD43" s="9">
        <v>22.8</v>
      </c>
      <c r="AE43" s="8">
        <v>224131</v>
      </c>
      <c r="AF43" s="11">
        <v>36983</v>
      </c>
      <c r="AG43" s="9">
        <v>5.0999999999999996</v>
      </c>
      <c r="AH43" s="10" t="s">
        <v>87</v>
      </c>
      <c r="AI43" s="9">
        <v>16.3</v>
      </c>
      <c r="AJ43" s="9">
        <v>14.7</v>
      </c>
      <c r="AK43" s="9">
        <v>17.899999999999999</v>
      </c>
      <c r="AL43" s="8">
        <v>226633</v>
      </c>
      <c r="AM43" s="11">
        <v>20134</v>
      </c>
      <c r="AN43" s="9">
        <v>6</v>
      </c>
      <c r="AO43" s="10" t="s">
        <v>87</v>
      </c>
      <c r="AP43" s="9">
        <v>10.4</v>
      </c>
      <c r="AQ43" s="9">
        <v>9.1999999999999993</v>
      </c>
      <c r="AR43" s="9">
        <v>11.7</v>
      </c>
      <c r="AS43" s="8">
        <v>192872</v>
      </c>
      <c r="AT43" s="11">
        <v>5545</v>
      </c>
      <c r="AU43" s="9">
        <v>11.2</v>
      </c>
      <c r="AV43" s="10" t="s">
        <v>87</v>
      </c>
      <c r="AW43" s="9">
        <v>4.5999999999999996</v>
      </c>
      <c r="AX43" s="9">
        <v>3.6</v>
      </c>
      <c r="AY43" s="9">
        <v>5.7</v>
      </c>
      <c r="AZ43" s="8">
        <v>119275</v>
      </c>
      <c r="BA43" s="11">
        <v>292574</v>
      </c>
      <c r="BB43" s="9">
        <v>2.6</v>
      </c>
      <c r="BC43" s="10" t="s">
        <v>87</v>
      </c>
      <c r="BD43" s="9">
        <v>20.5</v>
      </c>
      <c r="BE43" s="9">
        <v>19.5</v>
      </c>
      <c r="BF43" s="9">
        <v>21.6</v>
      </c>
      <c r="BG43" s="8">
        <v>1425236</v>
      </c>
    </row>
    <row r="44" spans="1:59" s="6" customFormat="1" ht="15" customHeight="1" x14ac:dyDescent="0.25">
      <c r="A44" s="12"/>
      <c r="B44" s="52" t="s">
        <v>56</v>
      </c>
      <c r="C44" s="50">
        <v>97.5</v>
      </c>
      <c r="D44" s="11">
        <v>110722</v>
      </c>
      <c r="E44" s="9">
        <v>3.5</v>
      </c>
      <c r="F44" s="10" t="s">
        <v>87</v>
      </c>
      <c r="G44" s="9">
        <v>38.5</v>
      </c>
      <c r="H44" s="9">
        <v>35.9</v>
      </c>
      <c r="I44" s="9">
        <v>41.2</v>
      </c>
      <c r="J44" s="8">
        <v>287338</v>
      </c>
      <c r="K44" s="11">
        <v>103648</v>
      </c>
      <c r="L44" s="9">
        <v>3.8</v>
      </c>
      <c r="M44" s="10" t="s">
        <v>87</v>
      </c>
      <c r="N44" s="9">
        <v>27.2</v>
      </c>
      <c r="O44" s="9">
        <v>25.2</v>
      </c>
      <c r="P44" s="9">
        <v>29.3</v>
      </c>
      <c r="Q44" s="8">
        <v>380516</v>
      </c>
      <c r="R44" s="11">
        <v>80296</v>
      </c>
      <c r="S44" s="9">
        <v>4.3</v>
      </c>
      <c r="T44" s="10" t="s">
        <v>87</v>
      </c>
      <c r="U44" s="9">
        <v>20.3</v>
      </c>
      <c r="V44" s="9">
        <v>18.600000000000001</v>
      </c>
      <c r="W44" s="9">
        <v>22</v>
      </c>
      <c r="X44" s="8">
        <v>395285</v>
      </c>
      <c r="Y44" s="11">
        <v>72423</v>
      </c>
      <c r="Z44" s="9">
        <v>4.7</v>
      </c>
      <c r="AA44" s="10" t="s">
        <v>87</v>
      </c>
      <c r="AB44" s="9">
        <v>20.399999999999999</v>
      </c>
      <c r="AC44" s="9">
        <v>18.5</v>
      </c>
      <c r="AD44" s="9">
        <v>22.3</v>
      </c>
      <c r="AE44" s="8">
        <v>354818</v>
      </c>
      <c r="AF44" s="11">
        <v>51552</v>
      </c>
      <c r="AG44" s="9">
        <v>5.0999999999999996</v>
      </c>
      <c r="AH44" s="10" t="s">
        <v>87</v>
      </c>
      <c r="AI44" s="9">
        <v>16.100000000000001</v>
      </c>
      <c r="AJ44" s="9">
        <v>14.5</v>
      </c>
      <c r="AK44" s="9">
        <v>17.7</v>
      </c>
      <c r="AL44" s="8">
        <v>320345</v>
      </c>
      <c r="AM44" s="11">
        <v>25724</v>
      </c>
      <c r="AN44" s="9">
        <v>5.9</v>
      </c>
      <c r="AO44" s="10" t="s">
        <v>87</v>
      </c>
      <c r="AP44" s="9">
        <v>10.3</v>
      </c>
      <c r="AQ44" s="9">
        <v>9.1</v>
      </c>
      <c r="AR44" s="9">
        <v>11.5</v>
      </c>
      <c r="AS44" s="8">
        <v>249567</v>
      </c>
      <c r="AT44" s="11">
        <v>6757</v>
      </c>
      <c r="AU44" s="9">
        <v>11.1</v>
      </c>
      <c r="AV44" s="10" t="s">
        <v>87</v>
      </c>
      <c r="AW44" s="9">
        <v>4.7</v>
      </c>
      <c r="AX44" s="9">
        <v>3.7</v>
      </c>
      <c r="AY44" s="9">
        <v>5.8</v>
      </c>
      <c r="AZ44" s="8">
        <v>143073</v>
      </c>
      <c r="BA44" s="11">
        <v>451122</v>
      </c>
      <c r="BB44" s="9">
        <v>2.4</v>
      </c>
      <c r="BC44" s="10" t="s">
        <v>87</v>
      </c>
      <c r="BD44" s="9">
        <v>21.2</v>
      </c>
      <c r="BE44" s="9">
        <v>20.2</v>
      </c>
      <c r="BF44" s="9">
        <v>22.2</v>
      </c>
      <c r="BG44" s="8">
        <v>2130941</v>
      </c>
    </row>
    <row r="45" spans="1:59" s="6" customFormat="1" ht="15" customHeight="1" x14ac:dyDescent="0.25">
      <c r="A45" s="12"/>
      <c r="B45" s="52" t="s">
        <v>3</v>
      </c>
      <c r="C45" s="50">
        <v>99.5</v>
      </c>
      <c r="D45" s="11">
        <v>21096</v>
      </c>
      <c r="E45" s="9">
        <v>3.9</v>
      </c>
      <c r="F45" s="10" t="s">
        <v>87</v>
      </c>
      <c r="G45" s="9">
        <v>39</v>
      </c>
      <c r="H45" s="9">
        <v>36</v>
      </c>
      <c r="I45" s="9">
        <v>42.1</v>
      </c>
      <c r="J45" s="8">
        <v>54040</v>
      </c>
      <c r="K45" s="11">
        <v>20278</v>
      </c>
      <c r="L45" s="9">
        <v>4.5</v>
      </c>
      <c r="M45" s="10" t="s">
        <v>87</v>
      </c>
      <c r="N45" s="9">
        <v>26.1</v>
      </c>
      <c r="O45" s="9">
        <v>23.8</v>
      </c>
      <c r="P45" s="9">
        <v>28.4</v>
      </c>
      <c r="Q45" s="8">
        <v>77700</v>
      </c>
      <c r="R45" s="11">
        <v>15356</v>
      </c>
      <c r="S45" s="9">
        <v>4.9000000000000004</v>
      </c>
      <c r="T45" s="10" t="s">
        <v>87</v>
      </c>
      <c r="U45" s="9">
        <v>22.5</v>
      </c>
      <c r="V45" s="9">
        <v>20.399999999999999</v>
      </c>
      <c r="W45" s="9">
        <v>24.6</v>
      </c>
      <c r="X45" s="8">
        <v>68257</v>
      </c>
      <c r="Y45" s="11">
        <v>15252</v>
      </c>
      <c r="Z45" s="9">
        <v>5.2</v>
      </c>
      <c r="AA45" s="10" t="s">
        <v>87</v>
      </c>
      <c r="AB45" s="9">
        <v>22</v>
      </c>
      <c r="AC45" s="9">
        <v>19.8</v>
      </c>
      <c r="AD45" s="9">
        <v>24.3</v>
      </c>
      <c r="AE45" s="8">
        <v>69180</v>
      </c>
      <c r="AF45" s="11">
        <v>12577</v>
      </c>
      <c r="AG45" s="9">
        <v>5.7</v>
      </c>
      <c r="AH45" s="10" t="s">
        <v>87</v>
      </c>
      <c r="AI45" s="9">
        <v>16.7</v>
      </c>
      <c r="AJ45" s="9">
        <v>14.8</v>
      </c>
      <c r="AK45" s="9">
        <v>18.5</v>
      </c>
      <c r="AL45" s="8">
        <v>75344</v>
      </c>
      <c r="AM45" s="11">
        <v>7045</v>
      </c>
      <c r="AN45" s="9">
        <v>6.5</v>
      </c>
      <c r="AO45" s="10" t="s">
        <v>87</v>
      </c>
      <c r="AP45" s="9">
        <v>10.7</v>
      </c>
      <c r="AQ45" s="9">
        <v>9.3000000000000007</v>
      </c>
      <c r="AR45" s="9">
        <v>12</v>
      </c>
      <c r="AS45" s="8">
        <v>66147</v>
      </c>
      <c r="AT45" s="11">
        <v>1844</v>
      </c>
      <c r="AU45" s="9">
        <v>11.6</v>
      </c>
      <c r="AV45" s="10" t="s">
        <v>87</v>
      </c>
      <c r="AW45" s="9">
        <v>4.7</v>
      </c>
      <c r="AX45" s="9">
        <v>3.6</v>
      </c>
      <c r="AY45" s="9">
        <v>5.8</v>
      </c>
      <c r="AZ45" s="8">
        <v>39130</v>
      </c>
      <c r="BA45" s="11">
        <v>93450</v>
      </c>
      <c r="BB45" s="9">
        <v>3.3</v>
      </c>
      <c r="BC45" s="10" t="s">
        <v>87</v>
      </c>
      <c r="BD45" s="9">
        <v>20.8</v>
      </c>
      <c r="BE45" s="9">
        <v>19.399999999999999</v>
      </c>
      <c r="BF45" s="9">
        <v>22.1</v>
      </c>
      <c r="BG45" s="8">
        <v>449797</v>
      </c>
    </row>
    <row r="46" spans="1:59" s="6" customFormat="1" ht="15" customHeight="1" x14ac:dyDescent="0.25">
      <c r="A46" s="12"/>
      <c r="B46" s="52" t="s">
        <v>2</v>
      </c>
      <c r="C46" s="50">
        <v>75.900000000000006</v>
      </c>
      <c r="D46" s="11">
        <v>10824</v>
      </c>
      <c r="E46" s="9">
        <v>4.5</v>
      </c>
      <c r="F46" s="10" t="s">
        <v>87</v>
      </c>
      <c r="G46" s="9">
        <v>40</v>
      </c>
      <c r="H46" s="9">
        <v>36.5</v>
      </c>
      <c r="I46" s="9">
        <v>43.6</v>
      </c>
      <c r="J46" s="8">
        <v>27032</v>
      </c>
      <c r="K46" s="11">
        <v>12371</v>
      </c>
      <c r="L46" s="9">
        <v>4.9000000000000004</v>
      </c>
      <c r="M46" s="10" t="s">
        <v>87</v>
      </c>
      <c r="N46" s="9">
        <v>28.2</v>
      </c>
      <c r="O46" s="9">
        <v>25.5</v>
      </c>
      <c r="P46" s="9">
        <v>30.9</v>
      </c>
      <c r="Q46" s="8">
        <v>43857</v>
      </c>
      <c r="R46" s="11">
        <v>8472</v>
      </c>
      <c r="S46" s="9">
        <v>5.4</v>
      </c>
      <c r="T46" s="10" t="s">
        <v>87</v>
      </c>
      <c r="U46" s="9">
        <v>22.8</v>
      </c>
      <c r="V46" s="9">
        <v>20.399999999999999</v>
      </c>
      <c r="W46" s="9">
        <v>25.2</v>
      </c>
      <c r="X46" s="8">
        <v>37174</v>
      </c>
      <c r="Y46" s="11">
        <v>6879</v>
      </c>
      <c r="Z46" s="9">
        <v>5.8</v>
      </c>
      <c r="AA46" s="10" t="s">
        <v>87</v>
      </c>
      <c r="AB46" s="9">
        <v>22.7</v>
      </c>
      <c r="AC46" s="9">
        <v>20.100000000000001</v>
      </c>
      <c r="AD46" s="9">
        <v>25.3</v>
      </c>
      <c r="AE46" s="8">
        <v>30335</v>
      </c>
      <c r="AF46" s="11">
        <v>4353</v>
      </c>
      <c r="AG46" s="9">
        <v>6.4</v>
      </c>
      <c r="AH46" s="10" t="s">
        <v>87</v>
      </c>
      <c r="AI46" s="9">
        <v>17.600000000000001</v>
      </c>
      <c r="AJ46" s="9">
        <v>15.4</v>
      </c>
      <c r="AK46" s="9">
        <v>19.899999999999999</v>
      </c>
      <c r="AL46" s="8">
        <v>24688</v>
      </c>
      <c r="AM46" s="11">
        <v>1666</v>
      </c>
      <c r="AN46" s="9">
        <v>7.6</v>
      </c>
      <c r="AO46" s="10" t="s">
        <v>87</v>
      </c>
      <c r="AP46" s="9">
        <v>11.3</v>
      </c>
      <c r="AQ46" s="9">
        <v>9.6</v>
      </c>
      <c r="AR46" s="9">
        <v>13</v>
      </c>
      <c r="AS46" s="8">
        <v>14759</v>
      </c>
      <c r="AT46" s="11">
        <v>286</v>
      </c>
      <c r="AU46" s="9">
        <v>13.1</v>
      </c>
      <c r="AV46" s="10" t="s">
        <v>87</v>
      </c>
      <c r="AW46" s="9">
        <v>5</v>
      </c>
      <c r="AX46" s="9">
        <v>3.7</v>
      </c>
      <c r="AY46" s="9">
        <v>6.3</v>
      </c>
      <c r="AZ46" s="8">
        <v>5736</v>
      </c>
      <c r="BA46" s="11">
        <v>44851</v>
      </c>
      <c r="BB46" s="9">
        <v>4</v>
      </c>
      <c r="BC46" s="10" t="s">
        <v>87</v>
      </c>
      <c r="BD46" s="9">
        <v>24.4</v>
      </c>
      <c r="BE46" s="9">
        <v>22.5</v>
      </c>
      <c r="BF46" s="9">
        <v>26.3</v>
      </c>
      <c r="BG46" s="8">
        <v>183580</v>
      </c>
    </row>
    <row r="47" spans="1:59" s="6" customFormat="1" ht="15.75" x14ac:dyDescent="0.25">
      <c r="A47" s="7"/>
      <c r="B47" s="53" t="s">
        <v>1</v>
      </c>
      <c r="C47" s="45">
        <v>100</v>
      </c>
      <c r="D47" s="33">
        <v>20162</v>
      </c>
      <c r="E47" s="45">
        <v>3.8</v>
      </c>
      <c r="F47" s="46" t="s">
        <v>87</v>
      </c>
      <c r="G47" s="47">
        <v>40.799999999999997</v>
      </c>
      <c r="H47" s="47">
        <v>37.799999999999997</v>
      </c>
      <c r="I47" s="47">
        <v>43.8</v>
      </c>
      <c r="J47" s="48">
        <v>49389</v>
      </c>
      <c r="K47" s="33">
        <v>21264</v>
      </c>
      <c r="L47" s="45">
        <v>4.4000000000000004</v>
      </c>
      <c r="M47" s="46" t="s">
        <v>87</v>
      </c>
      <c r="N47" s="47">
        <v>27.1</v>
      </c>
      <c r="O47" s="47">
        <v>24.8</v>
      </c>
      <c r="P47" s="47">
        <v>29.5</v>
      </c>
      <c r="Q47" s="48">
        <v>78419</v>
      </c>
      <c r="R47" s="33">
        <v>13752</v>
      </c>
      <c r="S47" s="45">
        <v>4.8</v>
      </c>
      <c r="T47" s="46" t="s">
        <v>87</v>
      </c>
      <c r="U47" s="47">
        <v>19.7</v>
      </c>
      <c r="V47" s="47">
        <v>17.899999999999999</v>
      </c>
      <c r="W47" s="47">
        <v>21.6</v>
      </c>
      <c r="X47" s="48">
        <v>69690</v>
      </c>
      <c r="Y47" s="33">
        <v>11174</v>
      </c>
      <c r="Z47" s="45">
        <v>5.2</v>
      </c>
      <c r="AA47" s="46" t="s">
        <v>87</v>
      </c>
      <c r="AB47" s="47">
        <v>20</v>
      </c>
      <c r="AC47" s="47">
        <v>18</v>
      </c>
      <c r="AD47" s="47">
        <v>22.1</v>
      </c>
      <c r="AE47" s="48">
        <v>55753</v>
      </c>
      <c r="AF47" s="33">
        <v>6953</v>
      </c>
      <c r="AG47" s="45">
        <v>5.7</v>
      </c>
      <c r="AH47" s="46" t="s">
        <v>87</v>
      </c>
      <c r="AI47" s="47">
        <v>15.7</v>
      </c>
      <c r="AJ47" s="47">
        <v>13.9</v>
      </c>
      <c r="AK47" s="47">
        <v>17.399999999999999</v>
      </c>
      <c r="AL47" s="48">
        <v>44306</v>
      </c>
      <c r="AM47" s="33">
        <v>3450</v>
      </c>
      <c r="AN47" s="45">
        <v>6.7</v>
      </c>
      <c r="AO47" s="46" t="s">
        <v>87</v>
      </c>
      <c r="AP47" s="47">
        <v>10.1</v>
      </c>
      <c r="AQ47" s="47">
        <v>8.8000000000000007</v>
      </c>
      <c r="AR47" s="47">
        <v>11.4</v>
      </c>
      <c r="AS47" s="48">
        <v>34203</v>
      </c>
      <c r="AT47" s="33">
        <v>973</v>
      </c>
      <c r="AU47" s="45">
        <v>11.7</v>
      </c>
      <c r="AV47" s="46" t="s">
        <v>87</v>
      </c>
      <c r="AW47" s="47">
        <v>4.8</v>
      </c>
      <c r="AX47" s="47">
        <v>3.7</v>
      </c>
      <c r="AY47" s="47">
        <v>5.8</v>
      </c>
      <c r="AZ47" s="48">
        <v>20475</v>
      </c>
      <c r="BA47" s="33">
        <v>77727</v>
      </c>
      <c r="BB47" s="45">
        <v>3.1</v>
      </c>
      <c r="BC47" s="46" t="s">
        <v>87</v>
      </c>
      <c r="BD47" s="47">
        <v>22.1</v>
      </c>
      <c r="BE47" s="47">
        <v>20.7</v>
      </c>
      <c r="BF47" s="47">
        <v>23.4</v>
      </c>
      <c r="BG47" s="48">
        <v>352235</v>
      </c>
    </row>
    <row r="48" spans="1:59" s="6" customFormat="1" ht="15.75" x14ac:dyDescent="0.25">
      <c r="A48" s="27" t="s">
        <v>248</v>
      </c>
      <c r="B48" s="52"/>
      <c r="C48" s="50"/>
      <c r="D48" s="11"/>
      <c r="E48" s="50"/>
      <c r="F48" s="10"/>
      <c r="G48" s="9"/>
      <c r="H48" s="9"/>
      <c r="I48" s="9"/>
      <c r="J48" s="11"/>
      <c r="K48" s="11"/>
      <c r="L48" s="50"/>
      <c r="M48" s="10"/>
      <c r="N48" s="9"/>
      <c r="O48" s="9"/>
      <c r="P48" s="9"/>
      <c r="Q48" s="11"/>
      <c r="R48" s="11"/>
      <c r="S48" s="50"/>
      <c r="T48" s="10"/>
      <c r="U48" s="9"/>
      <c r="V48" s="9"/>
      <c r="W48" s="9"/>
      <c r="X48" s="11"/>
      <c r="Y48" s="11"/>
      <c r="Z48" s="50"/>
      <c r="AA48" s="10"/>
      <c r="AB48" s="9"/>
      <c r="AC48" s="9"/>
      <c r="AD48" s="9"/>
      <c r="AE48" s="11"/>
      <c r="AF48" s="11"/>
      <c r="AG48" s="50"/>
      <c r="AH48" s="10"/>
      <c r="AI48" s="9"/>
      <c r="AJ48" s="9"/>
      <c r="AK48" s="9"/>
      <c r="AL48" s="11"/>
      <c r="AM48" s="11"/>
      <c r="AN48" s="50"/>
      <c r="AO48" s="10"/>
      <c r="AP48" s="9"/>
      <c r="AQ48" s="9"/>
      <c r="AR48" s="9"/>
      <c r="AS48" s="11"/>
      <c r="AT48" s="11"/>
      <c r="AU48" s="50"/>
      <c r="AV48" s="10"/>
      <c r="AW48" s="9"/>
      <c r="AX48" s="9"/>
      <c r="AY48" s="9"/>
      <c r="AZ48" s="11"/>
      <c r="BA48" s="11"/>
      <c r="BB48" s="50"/>
      <c r="BC48" s="10"/>
      <c r="BD48" s="9"/>
      <c r="BE48" s="9"/>
      <c r="BF48" s="9"/>
      <c r="BG48" s="11"/>
    </row>
    <row r="49" spans="1:59" s="6" customFormat="1" ht="15.75" x14ac:dyDescent="0.25">
      <c r="A49" s="27" t="s">
        <v>249</v>
      </c>
      <c r="B49" s="52"/>
      <c r="C49" s="50"/>
      <c r="D49" s="11"/>
      <c r="E49" s="50"/>
      <c r="F49" s="10"/>
      <c r="G49" s="9"/>
      <c r="H49" s="9"/>
      <c r="I49" s="9"/>
      <c r="J49" s="11"/>
      <c r="K49" s="11"/>
      <c r="L49" s="50"/>
      <c r="M49" s="10"/>
      <c r="N49" s="9"/>
      <c r="O49" s="9"/>
      <c r="P49" s="9"/>
      <c r="Q49" s="11"/>
      <c r="R49" s="11"/>
      <c r="S49" s="50"/>
      <c r="T49" s="10"/>
      <c r="U49" s="9"/>
      <c r="V49" s="9"/>
      <c r="W49" s="9"/>
      <c r="X49" s="11"/>
      <c r="Y49" s="11"/>
      <c r="Z49" s="50"/>
      <c r="AA49" s="10"/>
      <c r="AB49" s="9"/>
      <c r="AC49" s="9"/>
      <c r="AD49" s="9"/>
      <c r="AE49" s="11"/>
      <c r="AF49" s="11"/>
      <c r="AG49" s="50"/>
      <c r="AH49" s="10"/>
      <c r="AI49" s="9"/>
      <c r="AJ49" s="9"/>
      <c r="AK49" s="9"/>
      <c r="AL49" s="11"/>
      <c r="AM49" s="11"/>
      <c r="AN49" s="50"/>
      <c r="AO49" s="10"/>
      <c r="AP49" s="9"/>
      <c r="AQ49" s="9"/>
      <c r="AR49" s="9"/>
      <c r="AS49" s="11"/>
      <c r="AT49" s="11"/>
      <c r="AU49" s="50"/>
      <c r="AV49" s="10"/>
      <c r="AW49" s="9"/>
      <c r="AX49" s="9"/>
      <c r="AY49" s="9"/>
      <c r="AZ49" s="11"/>
      <c r="BA49" s="11"/>
      <c r="BB49" s="50"/>
      <c r="BC49" s="10"/>
      <c r="BD49" s="9"/>
      <c r="BE49" s="9"/>
      <c r="BF49" s="9"/>
      <c r="BG49" s="11"/>
    </row>
    <row r="50" spans="1:59" s="6" customFormat="1" ht="24.95" customHeight="1" x14ac:dyDescent="0.25">
      <c r="A50" s="27" t="s">
        <v>275</v>
      </c>
      <c r="B50" s="52"/>
      <c r="C50" s="50"/>
      <c r="D50" s="11"/>
      <c r="E50" s="50"/>
      <c r="F50" s="10"/>
      <c r="G50" s="9"/>
      <c r="H50" s="9"/>
      <c r="I50" s="9"/>
      <c r="J50" s="11"/>
      <c r="K50" s="11"/>
      <c r="L50" s="50"/>
      <c r="M50" s="10"/>
      <c r="N50" s="9"/>
      <c r="O50" s="9"/>
      <c r="P50" s="9"/>
      <c r="Q50" s="11"/>
      <c r="R50" s="11"/>
      <c r="S50" s="50"/>
      <c r="T50" s="10"/>
      <c r="U50" s="9"/>
      <c r="V50" s="9"/>
      <c r="W50" s="9"/>
      <c r="X50" s="11"/>
      <c r="Y50" s="11"/>
      <c r="Z50" s="50"/>
      <c r="AA50" s="10"/>
      <c r="AB50" s="9"/>
      <c r="AC50" s="9"/>
      <c r="AD50" s="9"/>
      <c r="AE50" s="11"/>
      <c r="AF50" s="11"/>
      <c r="AG50" s="50"/>
      <c r="AH50" s="10"/>
      <c r="AI50" s="9"/>
      <c r="AJ50" s="9"/>
      <c r="AK50" s="9"/>
      <c r="AL50" s="11"/>
      <c r="AM50" s="11"/>
      <c r="AN50" s="50"/>
      <c r="AO50" s="10"/>
      <c r="AP50" s="9"/>
      <c r="AQ50" s="9"/>
      <c r="AR50" s="9"/>
      <c r="AS50" s="11"/>
      <c r="AT50" s="11"/>
      <c r="AU50" s="50"/>
      <c r="AV50" s="10"/>
      <c r="AW50" s="9"/>
      <c r="AX50" s="9"/>
      <c r="AY50" s="9"/>
      <c r="AZ50" s="11"/>
      <c r="BA50" s="11"/>
      <c r="BB50" s="50"/>
      <c r="BC50" s="10"/>
      <c r="BD50" s="9"/>
      <c r="BE50" s="9"/>
      <c r="BF50" s="9"/>
      <c r="BG50" s="11"/>
    </row>
    <row r="51" spans="1:59" s="6" customFormat="1" ht="65.099999999999994" customHeight="1" x14ac:dyDescent="0.25">
      <c r="A51" s="177" t="s">
        <v>267</v>
      </c>
      <c r="B51" s="177"/>
      <c r="C51" s="177"/>
      <c r="D51" s="177"/>
      <c r="E51" s="177"/>
      <c r="F51" s="177"/>
      <c r="G51" s="177"/>
      <c r="H51" s="177"/>
      <c r="I51" s="177"/>
      <c r="J51" s="177"/>
      <c r="K51" s="177"/>
      <c r="L51" s="17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8"/>
    </row>
    <row r="52" spans="1:59" s="6" customFormat="1" ht="19.899999999999999" customHeight="1" x14ac:dyDescent="0.25">
      <c r="A52" s="164" t="s">
        <v>265</v>
      </c>
      <c r="B52" s="27"/>
      <c r="C52" s="15"/>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8"/>
    </row>
    <row r="53" spans="1:59" s="6" customFormat="1" ht="19.899999999999999" customHeight="1" x14ac:dyDescent="0.25">
      <c r="A53" s="162" t="s">
        <v>264</v>
      </c>
      <c r="B53" s="27"/>
      <c r="C53" s="15"/>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8"/>
    </row>
    <row r="54" spans="1:59" ht="30" customHeight="1" x14ac:dyDescent="0.25">
      <c r="A54" s="163" t="s">
        <v>0</v>
      </c>
      <c r="B54" s="27"/>
      <c r="C54" s="15"/>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8"/>
    </row>
    <row r="55" spans="1:59" ht="15.75" hidden="1" x14ac:dyDescent="0.25">
      <c r="A55" s="4" t="s">
        <v>0</v>
      </c>
      <c r="B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3"/>
      <c r="BA55" s="4"/>
      <c r="BB55" s="4"/>
      <c r="BC55" s="4"/>
      <c r="BD55" s="4"/>
      <c r="BE55" s="4"/>
      <c r="BF55" s="4"/>
      <c r="BG55" s="3"/>
    </row>
  </sheetData>
  <mergeCells count="27">
    <mergeCell ref="A2:C2"/>
    <mergeCell ref="BB6:BC6"/>
    <mergeCell ref="BE6:BF6"/>
    <mergeCell ref="A1:Q1"/>
    <mergeCell ref="D5:J5"/>
    <mergeCell ref="K5:Q5"/>
    <mergeCell ref="E6:F6"/>
    <mergeCell ref="H6:I6"/>
    <mergeCell ref="L6:M6"/>
    <mergeCell ref="O6:P6"/>
    <mergeCell ref="R5:X5"/>
    <mergeCell ref="Y5:AE5"/>
    <mergeCell ref="AF5:AL5"/>
    <mergeCell ref="AM5:AS5"/>
    <mergeCell ref="AT5:AZ5"/>
    <mergeCell ref="BA5:BG5"/>
    <mergeCell ref="AJ6:AK6"/>
    <mergeCell ref="A51:L51"/>
    <mergeCell ref="AN6:AO6"/>
    <mergeCell ref="AQ6:AR6"/>
    <mergeCell ref="AU6:AV6"/>
    <mergeCell ref="AX6:AY6"/>
    <mergeCell ref="S6:T6"/>
    <mergeCell ref="V6:W6"/>
    <mergeCell ref="Z6:AA6"/>
    <mergeCell ref="AC6:AD6"/>
    <mergeCell ref="AG6:AH6"/>
  </mergeCells>
  <hyperlinks>
    <hyperlink ref="A55" r:id="rId1" display="© Commonwealth of Australia 2017" xr:uid="{342167D1-DCE0-4196-986B-83465895A086}"/>
    <hyperlink ref="A53" r:id="rId2" display="See Appendix - modelled estimates for PHNs, National Study of Mental Health and Wellbeing methodology, 2020-2022 for more information on these modelled estimates" xr:uid="{5FB0AD7B-8E0E-44FB-8C6C-7AEBE214F55D}"/>
    <hyperlink ref="A52" r:id="rId3" display="(a) Sum of modelled PHNs. Note these will differ from direct estimates published in National Study of Mental Health and Wellbeing." xr:uid="{4AC6D26B-C6B2-4BC2-BA18-AA7F53B8C036}"/>
    <hyperlink ref="A54" r:id="rId4" location="copyright-and-creative-commons" xr:uid="{A99C972A-312C-4899-8445-143621B15C78}"/>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02912-2132-4A7B-82E7-ADC3102EC332}">
  <dimension ref="A1:J63"/>
  <sheetViews>
    <sheetView zoomScaleNormal="100" workbookViewId="0">
      <pane xSplit="2" ySplit="12" topLeftCell="C13" activePane="bottomRight" state="frozen"/>
      <selection pane="topRight" activeCell="C1" sqref="C1"/>
      <selection pane="bottomLeft" activeCell="A13" sqref="A13"/>
      <selection pane="bottomRight"/>
    </sheetView>
  </sheetViews>
  <sheetFormatPr defaultColWidth="0" defaultRowHeight="14.45" customHeight="1" zeroHeight="1" x14ac:dyDescent="0.25"/>
  <cols>
    <col min="1" max="1" width="15.7109375" style="2" customWidth="1"/>
    <col min="2" max="2" width="62.85546875" customWidth="1"/>
    <col min="3" max="5" width="35.7109375" customWidth="1"/>
    <col min="6" max="10" width="0" hidden="1" customWidth="1"/>
    <col min="11" max="16384" width="9.140625" hidden="1"/>
  </cols>
  <sheetData>
    <row r="1" spans="1:5" ht="0.95" customHeight="1" x14ac:dyDescent="0.25">
      <c r="A1" s="2" t="s">
        <v>253</v>
      </c>
    </row>
    <row r="2" spans="1:5" ht="60" customHeight="1" x14ac:dyDescent="0.25">
      <c r="A2" s="172" t="s">
        <v>43</v>
      </c>
      <c r="B2" s="172"/>
      <c r="C2" s="24"/>
      <c r="D2" s="24"/>
      <c r="E2" s="24"/>
    </row>
    <row r="3" spans="1:5" s="159" customFormat="1" ht="36" customHeight="1" thickBot="1" x14ac:dyDescent="0.35">
      <c r="A3" s="159" t="s">
        <v>260</v>
      </c>
    </row>
    <row r="4" spans="1:5" s="158" customFormat="1" ht="30" customHeight="1" thickTop="1" thickBot="1" x14ac:dyDescent="0.35">
      <c r="A4" s="158" t="s">
        <v>262</v>
      </c>
    </row>
    <row r="5" spans="1:5" ht="30" customHeight="1" thickTop="1" x14ac:dyDescent="0.25">
      <c r="A5" s="180" t="s">
        <v>270</v>
      </c>
      <c r="B5" s="180"/>
      <c r="C5" s="180"/>
      <c r="D5" s="180"/>
      <c r="E5" s="180"/>
    </row>
    <row r="6" spans="1:5" ht="30" customHeight="1" x14ac:dyDescent="0.25">
      <c r="A6" s="180" t="s">
        <v>271</v>
      </c>
      <c r="B6" s="180"/>
      <c r="C6" s="180"/>
      <c r="D6" s="180"/>
      <c r="E6" s="180"/>
    </row>
    <row r="7" spans="1:5" ht="15" customHeight="1" x14ac:dyDescent="0.25">
      <c r="A7" s="180" t="s">
        <v>272</v>
      </c>
      <c r="B7" s="180"/>
      <c r="C7" s="180"/>
      <c r="D7" s="180"/>
      <c r="E7" s="180"/>
    </row>
    <row r="8" spans="1:5" ht="15" customHeight="1" x14ac:dyDescent="0.25">
      <c r="A8" s="180" t="s">
        <v>273</v>
      </c>
      <c r="B8" s="180"/>
      <c r="C8" s="180"/>
      <c r="D8" s="180"/>
      <c r="E8" s="180"/>
    </row>
    <row r="9" spans="1:5" ht="15" customHeight="1" x14ac:dyDescent="0.25">
      <c r="A9" s="181" t="s">
        <v>252</v>
      </c>
      <c r="B9" s="181"/>
      <c r="C9" s="181"/>
      <c r="D9" s="181"/>
      <c r="E9" s="181"/>
    </row>
    <row r="10" spans="1:5" ht="15" customHeight="1" x14ac:dyDescent="0.25">
      <c r="A10" s="182" t="s">
        <v>93</v>
      </c>
      <c r="B10" s="182"/>
      <c r="C10" s="182"/>
      <c r="D10" s="182"/>
      <c r="E10" s="182"/>
    </row>
    <row r="11" spans="1:5" ht="30" customHeight="1" x14ac:dyDescent="0.25">
      <c r="A11" s="29" t="s">
        <v>42</v>
      </c>
      <c r="B11" s="29" t="s">
        <v>41</v>
      </c>
      <c r="C11" s="20" t="s">
        <v>58</v>
      </c>
      <c r="D11" s="20" t="s">
        <v>59</v>
      </c>
      <c r="E11" s="20" t="s">
        <v>276</v>
      </c>
    </row>
    <row r="12" spans="1:5" ht="15.75" x14ac:dyDescent="0.25">
      <c r="A12" s="13"/>
      <c r="B12" s="13"/>
      <c r="C12" s="15" t="s">
        <v>57</v>
      </c>
      <c r="D12" s="15" t="s">
        <v>57</v>
      </c>
      <c r="E12" s="15" t="s">
        <v>34</v>
      </c>
    </row>
    <row r="13" spans="1:5" ht="15.75" x14ac:dyDescent="0.25">
      <c r="A13" s="30">
        <v>101</v>
      </c>
      <c r="B13" s="13" t="s">
        <v>31</v>
      </c>
      <c r="C13" s="11">
        <v>1258257</v>
      </c>
      <c r="D13" s="11">
        <v>1258678</v>
      </c>
      <c r="E13" s="9">
        <v>100</v>
      </c>
    </row>
    <row r="14" spans="1:5" ht="15.75" x14ac:dyDescent="0.25">
      <c r="A14" s="30">
        <v>102</v>
      </c>
      <c r="B14" s="13" t="s">
        <v>30</v>
      </c>
      <c r="C14" s="11">
        <v>721381</v>
      </c>
      <c r="D14" s="11">
        <v>721381</v>
      </c>
      <c r="E14" s="9">
        <v>100</v>
      </c>
    </row>
    <row r="15" spans="1:5" ht="15.75" x14ac:dyDescent="0.25">
      <c r="A15" s="30">
        <v>103</v>
      </c>
      <c r="B15" s="13" t="s">
        <v>29</v>
      </c>
      <c r="C15" s="11">
        <v>822247</v>
      </c>
      <c r="D15" s="11">
        <v>822247</v>
      </c>
      <c r="E15" s="9">
        <v>100</v>
      </c>
    </row>
    <row r="16" spans="1:5" ht="15.75" x14ac:dyDescent="0.25">
      <c r="A16" s="30">
        <v>104</v>
      </c>
      <c r="B16" s="13" t="s">
        <v>28</v>
      </c>
      <c r="C16" s="11">
        <v>296440</v>
      </c>
      <c r="D16" s="11">
        <v>296440</v>
      </c>
      <c r="E16" s="9">
        <v>100</v>
      </c>
    </row>
    <row r="17" spans="1:6" ht="15.75" x14ac:dyDescent="0.25">
      <c r="A17" s="30">
        <v>105</v>
      </c>
      <c r="B17" s="13" t="s">
        <v>27</v>
      </c>
      <c r="C17" s="11">
        <v>814199</v>
      </c>
      <c r="D17" s="11">
        <v>814199</v>
      </c>
      <c r="E17" s="9">
        <v>100</v>
      </c>
    </row>
    <row r="18" spans="1:6" ht="15.75" x14ac:dyDescent="0.25">
      <c r="A18" s="30">
        <v>106</v>
      </c>
      <c r="B18" s="13" t="s">
        <v>26</v>
      </c>
      <c r="C18" s="11">
        <v>504539</v>
      </c>
      <c r="D18" s="11">
        <v>504667</v>
      </c>
      <c r="E18" s="9">
        <v>100</v>
      </c>
    </row>
    <row r="19" spans="1:6" ht="15.75" x14ac:dyDescent="0.25">
      <c r="A19" s="30">
        <v>107</v>
      </c>
      <c r="B19" s="13" t="s">
        <v>25</v>
      </c>
      <c r="C19" s="11">
        <v>227700</v>
      </c>
      <c r="D19" s="11">
        <v>233677</v>
      </c>
      <c r="E19" s="9">
        <v>97.4</v>
      </c>
    </row>
    <row r="20" spans="1:6" ht="15.75" x14ac:dyDescent="0.25">
      <c r="A20" s="30">
        <v>108</v>
      </c>
      <c r="B20" s="13" t="s">
        <v>24</v>
      </c>
      <c r="C20" s="11">
        <v>1017967</v>
      </c>
      <c r="D20" s="11">
        <v>1018891</v>
      </c>
      <c r="E20" s="9">
        <v>99.9</v>
      </c>
    </row>
    <row r="21" spans="1:6" ht="15.75" x14ac:dyDescent="0.25">
      <c r="A21" s="30">
        <v>109</v>
      </c>
      <c r="B21" s="13" t="s">
        <v>23</v>
      </c>
      <c r="C21" s="11">
        <v>422596</v>
      </c>
      <c r="D21" s="11">
        <v>424376</v>
      </c>
      <c r="E21" s="9">
        <v>99.6</v>
      </c>
    </row>
    <row r="22" spans="1:6" ht="15.75" x14ac:dyDescent="0.25">
      <c r="A22" s="30">
        <v>110</v>
      </c>
      <c r="B22" s="13" t="s">
        <v>22</v>
      </c>
      <c r="C22" s="11">
        <v>186747</v>
      </c>
      <c r="D22" s="11">
        <v>187063</v>
      </c>
      <c r="E22" s="9">
        <v>99.8</v>
      </c>
    </row>
    <row r="23" spans="1:6" ht="15.75" x14ac:dyDescent="0.25">
      <c r="A23" s="30">
        <v>201</v>
      </c>
      <c r="B23" s="13" t="s">
        <v>21</v>
      </c>
      <c r="C23" s="11">
        <v>1473578</v>
      </c>
      <c r="D23" s="11">
        <v>1473578</v>
      </c>
      <c r="E23" s="9">
        <v>100</v>
      </c>
    </row>
    <row r="24" spans="1:6" ht="15.75" x14ac:dyDescent="0.25">
      <c r="A24" s="30">
        <v>202</v>
      </c>
      <c r="B24" s="13" t="s">
        <v>20</v>
      </c>
      <c r="C24" s="11">
        <v>1204412</v>
      </c>
      <c r="D24" s="11">
        <v>1204412</v>
      </c>
      <c r="E24" s="9">
        <v>100</v>
      </c>
    </row>
    <row r="25" spans="1:6" ht="15.75" x14ac:dyDescent="0.25">
      <c r="A25" s="30">
        <v>203</v>
      </c>
      <c r="B25" s="13" t="s">
        <v>19</v>
      </c>
      <c r="C25" s="11">
        <v>1251440</v>
      </c>
      <c r="D25" s="11">
        <v>1251440</v>
      </c>
      <c r="E25" s="9">
        <v>100</v>
      </c>
    </row>
    <row r="26" spans="1:6" ht="15.75" x14ac:dyDescent="0.25">
      <c r="A26" s="30">
        <v>204</v>
      </c>
      <c r="B26" s="13" t="s">
        <v>18</v>
      </c>
      <c r="C26" s="11">
        <v>238046</v>
      </c>
      <c r="D26" s="11">
        <v>238125</v>
      </c>
      <c r="E26" s="9">
        <v>100</v>
      </c>
    </row>
    <row r="27" spans="1:6" ht="15.75" x14ac:dyDescent="0.25">
      <c r="A27" s="30">
        <v>205</v>
      </c>
      <c r="B27" s="13" t="s">
        <v>17</v>
      </c>
      <c r="C27" s="11">
        <v>497130</v>
      </c>
      <c r="D27" s="11">
        <v>497130</v>
      </c>
      <c r="E27" s="9">
        <v>100</v>
      </c>
    </row>
    <row r="28" spans="1:6" ht="15.75" x14ac:dyDescent="0.25">
      <c r="A28" s="30">
        <v>206</v>
      </c>
      <c r="B28" s="13" t="s">
        <v>16</v>
      </c>
      <c r="C28" s="11">
        <v>539801</v>
      </c>
      <c r="D28" s="11">
        <v>539836</v>
      </c>
      <c r="E28" s="9">
        <v>100</v>
      </c>
    </row>
    <row r="29" spans="1:6" ht="15.75" x14ac:dyDescent="0.25">
      <c r="A29" s="30">
        <v>301</v>
      </c>
      <c r="B29" s="13" t="s">
        <v>15</v>
      </c>
      <c r="C29" s="11">
        <v>844243</v>
      </c>
      <c r="D29" s="11">
        <v>844243</v>
      </c>
      <c r="E29" s="9">
        <v>100</v>
      </c>
      <c r="F29" s="31"/>
    </row>
    <row r="30" spans="1:6" ht="15.75" x14ac:dyDescent="0.25">
      <c r="A30" s="30">
        <v>302</v>
      </c>
      <c r="B30" s="13" t="s">
        <v>14</v>
      </c>
      <c r="C30" s="11">
        <v>947993</v>
      </c>
      <c r="D30" s="11">
        <v>947993</v>
      </c>
      <c r="E30" s="9">
        <v>100</v>
      </c>
      <c r="F30" s="31"/>
    </row>
    <row r="31" spans="1:6" ht="15.75" x14ac:dyDescent="0.25">
      <c r="A31" s="30">
        <v>303</v>
      </c>
      <c r="B31" s="13" t="s">
        <v>13</v>
      </c>
      <c r="C31" s="11">
        <v>518724</v>
      </c>
      <c r="D31" s="11">
        <v>518724</v>
      </c>
      <c r="E31" s="9">
        <v>100</v>
      </c>
      <c r="F31" s="31"/>
    </row>
    <row r="32" spans="1:6" ht="15.75" x14ac:dyDescent="0.25">
      <c r="A32" s="30">
        <v>304</v>
      </c>
      <c r="B32" s="13" t="s">
        <v>12</v>
      </c>
      <c r="C32" s="11">
        <v>464176</v>
      </c>
      <c r="D32" s="11">
        <v>464918</v>
      </c>
      <c r="E32" s="9">
        <v>99.8</v>
      </c>
      <c r="F32" s="31"/>
    </row>
    <row r="33" spans="1:6" ht="15.75" x14ac:dyDescent="0.25">
      <c r="A33" s="30">
        <v>305</v>
      </c>
      <c r="B33" s="13" t="s">
        <v>11</v>
      </c>
      <c r="C33" s="11">
        <v>26099</v>
      </c>
      <c r="D33" s="11">
        <v>46086</v>
      </c>
      <c r="E33" s="9">
        <v>56.6</v>
      </c>
      <c r="F33" s="31"/>
    </row>
    <row r="34" spans="1:6" ht="15.75" x14ac:dyDescent="0.25">
      <c r="A34" s="30">
        <v>306</v>
      </c>
      <c r="B34" s="13" t="s">
        <v>10</v>
      </c>
      <c r="C34" s="11">
        <v>718918</v>
      </c>
      <c r="D34" s="11">
        <v>720056</v>
      </c>
      <c r="E34" s="9">
        <v>99.8</v>
      </c>
      <c r="F34" s="31"/>
    </row>
    <row r="35" spans="1:6" ht="15.75" x14ac:dyDescent="0.25">
      <c r="A35" s="30">
        <v>307</v>
      </c>
      <c r="B35" s="13" t="s">
        <v>9</v>
      </c>
      <c r="C35" s="11">
        <v>518235</v>
      </c>
      <c r="D35" s="11">
        <v>540247</v>
      </c>
      <c r="E35" s="9">
        <v>95.9</v>
      </c>
      <c r="F35" s="31"/>
    </row>
    <row r="36" spans="1:6" ht="15.75" x14ac:dyDescent="0.25">
      <c r="A36" s="30">
        <v>401</v>
      </c>
      <c r="B36" s="13" t="s">
        <v>8</v>
      </c>
      <c r="C36" s="11">
        <v>1016498</v>
      </c>
      <c r="D36" s="11">
        <v>1016498</v>
      </c>
      <c r="E36" s="9">
        <v>100</v>
      </c>
      <c r="F36" s="31"/>
    </row>
    <row r="37" spans="1:6" ht="15.75" x14ac:dyDescent="0.25">
      <c r="A37" s="30">
        <v>402</v>
      </c>
      <c r="B37" s="13" t="s">
        <v>7</v>
      </c>
      <c r="C37" s="11">
        <v>395304</v>
      </c>
      <c r="D37" s="11">
        <v>408739</v>
      </c>
      <c r="E37" s="9">
        <v>96.7</v>
      </c>
      <c r="F37" s="31"/>
    </row>
    <row r="38" spans="1:6" ht="15.75" x14ac:dyDescent="0.25">
      <c r="A38" s="30">
        <v>501</v>
      </c>
      <c r="B38" s="13" t="s">
        <v>6</v>
      </c>
      <c r="C38" s="11">
        <v>887946</v>
      </c>
      <c r="D38" s="11">
        <v>887991</v>
      </c>
      <c r="E38" s="9">
        <v>100</v>
      </c>
      <c r="F38" s="31"/>
    </row>
    <row r="39" spans="1:6" ht="15.75" x14ac:dyDescent="0.25">
      <c r="A39" s="30">
        <v>502</v>
      </c>
      <c r="B39" s="13" t="s">
        <v>5</v>
      </c>
      <c r="C39" s="11">
        <v>831445</v>
      </c>
      <c r="D39" s="11">
        <v>831445</v>
      </c>
      <c r="E39" s="9">
        <v>100</v>
      </c>
      <c r="F39" s="31"/>
    </row>
    <row r="40" spans="1:6" ht="15.75" x14ac:dyDescent="0.25">
      <c r="A40" s="30">
        <v>503</v>
      </c>
      <c r="B40" s="13" t="s">
        <v>4</v>
      </c>
      <c r="C40" s="11">
        <v>370596</v>
      </c>
      <c r="D40" s="11">
        <v>411505</v>
      </c>
      <c r="E40" s="9">
        <v>90.1</v>
      </c>
      <c r="F40" s="31"/>
    </row>
    <row r="41" spans="1:6" ht="15.75" x14ac:dyDescent="0.25">
      <c r="A41" s="30">
        <v>601</v>
      </c>
      <c r="B41" s="13" t="s">
        <v>3</v>
      </c>
      <c r="C41" s="11">
        <v>447693</v>
      </c>
      <c r="D41" s="11">
        <v>449797</v>
      </c>
      <c r="E41" s="9">
        <v>99.5</v>
      </c>
      <c r="F41" s="31"/>
    </row>
    <row r="42" spans="1:6" ht="15.75" x14ac:dyDescent="0.25">
      <c r="A42" s="30">
        <v>701</v>
      </c>
      <c r="B42" s="13" t="s">
        <v>2</v>
      </c>
      <c r="C42" s="11">
        <v>140521</v>
      </c>
      <c r="D42" s="11">
        <v>183580</v>
      </c>
      <c r="E42" s="9">
        <v>76.5</v>
      </c>
    </row>
    <row r="43" spans="1:6" ht="15.75" x14ac:dyDescent="0.25">
      <c r="A43" s="30">
        <v>801</v>
      </c>
      <c r="B43" s="13" t="s">
        <v>1</v>
      </c>
      <c r="C43" s="11">
        <v>352235</v>
      </c>
      <c r="D43" s="11">
        <v>352235</v>
      </c>
      <c r="E43" s="9">
        <v>100</v>
      </c>
    </row>
    <row r="44" spans="1:6" ht="15.75" x14ac:dyDescent="0.25">
      <c r="A44" s="12"/>
      <c r="B44" s="26" t="s">
        <v>94</v>
      </c>
      <c r="C44" s="11" t="s">
        <v>87</v>
      </c>
      <c r="D44" s="11" t="s">
        <v>87</v>
      </c>
      <c r="E44" s="9" t="s">
        <v>87</v>
      </c>
    </row>
    <row r="45" spans="1:6" ht="15.75" x14ac:dyDescent="0.25">
      <c r="A45" s="12"/>
      <c r="B45" s="160" t="s">
        <v>52</v>
      </c>
      <c r="C45" s="11">
        <v>6315443</v>
      </c>
      <c r="D45" s="11">
        <v>6324988</v>
      </c>
      <c r="E45" s="9">
        <v>99.8</v>
      </c>
    </row>
    <row r="46" spans="1:6" ht="15.75" x14ac:dyDescent="0.25">
      <c r="A46" s="12"/>
      <c r="B46" s="160" t="s">
        <v>53</v>
      </c>
      <c r="C46" s="11">
        <v>5161038</v>
      </c>
      <c r="D46" s="11">
        <v>5161152</v>
      </c>
      <c r="E46" s="9">
        <v>100</v>
      </c>
    </row>
    <row r="47" spans="1:6" ht="15.75" x14ac:dyDescent="0.25">
      <c r="A47" s="12"/>
      <c r="B47" s="160" t="s">
        <v>54</v>
      </c>
      <c r="C47" s="11">
        <v>4038388</v>
      </c>
      <c r="D47" s="11">
        <v>4082267</v>
      </c>
      <c r="E47" s="9">
        <v>98.9</v>
      </c>
    </row>
    <row r="48" spans="1:6" ht="15.75" x14ac:dyDescent="0.25">
      <c r="A48" s="12"/>
      <c r="B48" s="160" t="s">
        <v>55</v>
      </c>
      <c r="C48" s="11">
        <v>1411802</v>
      </c>
      <c r="D48" s="11">
        <v>1425236</v>
      </c>
      <c r="E48" s="9">
        <v>99.1</v>
      </c>
    </row>
    <row r="49" spans="1:5" ht="14.45" customHeight="1" x14ac:dyDescent="0.25">
      <c r="A49" s="12"/>
      <c r="B49" s="160" t="s">
        <v>56</v>
      </c>
      <c r="C49" s="11">
        <v>2089987</v>
      </c>
      <c r="D49" s="11">
        <v>2130941</v>
      </c>
      <c r="E49" s="9">
        <v>98.1</v>
      </c>
    </row>
    <row r="50" spans="1:5" ht="14.45" customHeight="1" x14ac:dyDescent="0.25">
      <c r="A50" s="12"/>
      <c r="B50" s="160" t="s">
        <v>3</v>
      </c>
      <c r="C50" s="11">
        <v>447693</v>
      </c>
      <c r="D50" s="11">
        <v>449797</v>
      </c>
      <c r="E50" s="9">
        <v>99.5</v>
      </c>
    </row>
    <row r="51" spans="1:5" ht="14.45" customHeight="1" x14ac:dyDescent="0.25">
      <c r="A51" s="12"/>
      <c r="B51" s="160" t="s">
        <v>2</v>
      </c>
      <c r="C51" s="11">
        <v>140521</v>
      </c>
      <c r="D51" s="11">
        <v>183580</v>
      </c>
      <c r="E51" s="9">
        <v>76.5</v>
      </c>
    </row>
    <row r="52" spans="1:5" ht="14.45" customHeight="1" x14ac:dyDescent="0.25">
      <c r="A52" s="7"/>
      <c r="B52" s="161" t="s">
        <v>1</v>
      </c>
      <c r="C52" s="33">
        <v>352235</v>
      </c>
      <c r="D52" s="33">
        <v>352235</v>
      </c>
      <c r="E52" s="47">
        <v>100</v>
      </c>
    </row>
    <row r="53" spans="1:5" ht="19.899999999999999" customHeight="1" x14ac:dyDescent="0.25">
      <c r="A53" s="175" t="s">
        <v>0</v>
      </c>
      <c r="B53" s="175"/>
      <c r="C53" s="27"/>
      <c r="D53" s="27"/>
      <c r="E53" s="27"/>
    </row>
    <row r="54" spans="1:5" ht="14.45" hidden="1" customHeight="1" x14ac:dyDescent="0.25">
      <c r="A54" s="13"/>
      <c r="B54" s="27"/>
      <c r="C54" s="27"/>
      <c r="D54" s="27"/>
      <c r="E54" s="27"/>
    </row>
    <row r="55" spans="1:5" ht="14.45" hidden="1" customHeight="1" x14ac:dyDescent="0.25">
      <c r="A55" s="13"/>
      <c r="B55" s="27"/>
      <c r="C55" s="27"/>
      <c r="D55" s="27"/>
      <c r="E55" s="27"/>
    </row>
    <row r="56" spans="1:5" ht="14.45" hidden="1" customHeight="1" x14ac:dyDescent="0.25">
      <c r="A56" s="13"/>
      <c r="B56" s="27"/>
      <c r="C56" s="27"/>
      <c r="D56" s="27"/>
      <c r="E56" s="27"/>
    </row>
    <row r="57" spans="1:5" ht="14.45" hidden="1" customHeight="1" x14ac:dyDescent="0.25">
      <c r="A57" s="13"/>
      <c r="B57" s="27"/>
      <c r="C57" s="27"/>
      <c r="D57" s="27"/>
      <c r="E57" s="27"/>
    </row>
    <row r="58" spans="1:5" ht="14.45" hidden="1" customHeight="1" x14ac:dyDescent="0.25">
      <c r="A58" s="13"/>
      <c r="B58" s="27"/>
      <c r="C58" s="27"/>
      <c r="D58" s="27"/>
      <c r="E58" s="27"/>
    </row>
    <row r="59" spans="1:5" ht="14.45" hidden="1" customHeight="1" x14ac:dyDescent="0.25">
      <c r="A59" s="13"/>
      <c r="B59" s="27"/>
      <c r="C59" s="27"/>
      <c r="D59" s="27"/>
      <c r="E59" s="27"/>
    </row>
    <row r="60" spans="1:5" ht="14.45" hidden="1" customHeight="1" x14ac:dyDescent="0.25">
      <c r="A60" s="13"/>
      <c r="B60" s="27"/>
      <c r="C60" s="27"/>
      <c r="D60" s="27"/>
      <c r="E60" s="27"/>
    </row>
    <row r="61" spans="1:5" ht="14.45" hidden="1" customHeight="1" x14ac:dyDescent="0.25">
      <c r="A61" s="13"/>
      <c r="B61" s="27"/>
      <c r="C61" s="27"/>
      <c r="D61" s="27"/>
      <c r="E61" s="27"/>
    </row>
    <row r="62" spans="1:5" ht="14.45" hidden="1" customHeight="1" x14ac:dyDescent="0.25">
      <c r="A62" s="13"/>
      <c r="B62" s="27"/>
      <c r="C62" s="27"/>
      <c r="D62" s="27"/>
      <c r="E62" s="27"/>
    </row>
    <row r="63" spans="1:5" ht="14.45" hidden="1" customHeight="1" x14ac:dyDescent="0.25">
      <c r="A63" s="13"/>
      <c r="B63" s="27"/>
      <c r="C63" s="27"/>
      <c r="D63" s="27"/>
      <c r="E63" s="27"/>
    </row>
  </sheetData>
  <mergeCells count="8">
    <mergeCell ref="A2:B2"/>
    <mergeCell ref="A53:B53"/>
    <mergeCell ref="A8:E8"/>
    <mergeCell ref="A5:E5"/>
    <mergeCell ref="A6:E6"/>
    <mergeCell ref="A7:E7"/>
    <mergeCell ref="A9:E9"/>
    <mergeCell ref="A10:E10"/>
  </mergeCells>
  <hyperlinks>
    <hyperlink ref="A53" r:id="rId1" location="copyright-and-creative-commons" display="© Commonwealth of Australia" xr:uid="{65668437-A43C-47B5-9040-F53B4262BBAF}"/>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CD994-7209-4D93-91AA-F04B515283FE}">
  <dimension ref="A1:BH104"/>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ColWidth="0" defaultRowHeight="0" customHeight="1" zeroHeight="1" x14ac:dyDescent="0.25"/>
  <cols>
    <col min="1" max="1" width="70.7109375" customWidth="1"/>
    <col min="2" max="11" width="20.7109375" customWidth="1"/>
    <col min="13" max="16" width="20.7109375" customWidth="1"/>
    <col min="17" max="60" width="0" hidden="1" customWidth="1"/>
    <col min="61" max="16384" width="8.85546875" hidden="1"/>
  </cols>
  <sheetData>
    <row r="1" spans="1:60" ht="0.95" customHeight="1" x14ac:dyDescent="0.25">
      <c r="A1" s="55" t="s">
        <v>251</v>
      </c>
      <c r="B1" s="55"/>
    </row>
    <row r="2" spans="1:60" ht="60" customHeight="1" x14ac:dyDescent="0.25">
      <c r="A2" s="44" t="s">
        <v>43</v>
      </c>
      <c r="B2" s="44"/>
      <c r="C2" s="24"/>
      <c r="D2" s="24"/>
      <c r="E2" s="24"/>
      <c r="F2" s="24"/>
      <c r="G2" s="24"/>
      <c r="H2" s="24"/>
      <c r="I2" s="24"/>
      <c r="J2" s="24"/>
      <c r="K2" s="24"/>
      <c r="M2" s="25"/>
      <c r="N2" s="25"/>
      <c r="O2" s="25"/>
      <c r="P2" s="25"/>
      <c r="Q2" s="25"/>
      <c r="R2" s="25"/>
      <c r="S2" s="24"/>
      <c r="T2" s="25"/>
      <c r="U2" s="25"/>
      <c r="V2" s="24"/>
      <c r="W2" s="24"/>
      <c r="X2" s="24"/>
      <c r="Y2" s="25"/>
      <c r="Z2" s="25"/>
      <c r="AA2" s="25"/>
      <c r="AB2" s="25"/>
      <c r="AC2" s="25"/>
      <c r="AD2" s="25"/>
      <c r="AE2" s="25"/>
      <c r="AF2" s="25"/>
      <c r="AG2" s="24"/>
      <c r="AH2" s="25"/>
      <c r="AI2" s="25"/>
      <c r="AJ2" s="24"/>
      <c r="AK2" s="24"/>
      <c r="AL2" s="24"/>
      <c r="AM2" s="24"/>
      <c r="AN2" s="25"/>
      <c r="AO2" s="25"/>
      <c r="AP2" s="25"/>
      <c r="AQ2" s="25"/>
      <c r="AR2" s="25"/>
      <c r="AS2" s="25"/>
      <c r="AT2" s="25"/>
      <c r="AU2" s="24"/>
      <c r="AV2" s="25"/>
      <c r="AW2" s="25"/>
      <c r="AX2" s="24"/>
      <c r="AY2" s="24"/>
      <c r="AZ2" s="24"/>
      <c r="BA2" s="24"/>
      <c r="BB2" s="24"/>
      <c r="BC2" s="25"/>
      <c r="BD2" s="25"/>
      <c r="BE2" s="24"/>
      <c r="BF2" s="24"/>
      <c r="BG2" s="24"/>
      <c r="BH2" s="24"/>
    </row>
    <row r="3" spans="1:60" s="159" customFormat="1" ht="36" customHeight="1" thickBot="1" x14ac:dyDescent="0.35">
      <c r="A3" s="159" t="s">
        <v>97</v>
      </c>
    </row>
    <row r="4" spans="1:60" ht="19.899999999999999" customHeight="1" thickTop="1" x14ac:dyDescent="0.25">
      <c r="A4" s="37" t="s">
        <v>95</v>
      </c>
      <c r="B4" s="56"/>
      <c r="C4" s="56"/>
      <c r="D4" s="56"/>
      <c r="E4" s="56"/>
      <c r="F4" s="56"/>
      <c r="G4" s="56"/>
      <c r="H4" s="56"/>
      <c r="I4" s="56"/>
      <c r="J4" s="56"/>
      <c r="K4" s="56"/>
      <c r="M4" s="56"/>
      <c r="N4" s="56"/>
      <c r="O4" s="56"/>
      <c r="P4" s="56"/>
    </row>
    <row r="5" spans="1:60" ht="15" customHeight="1" x14ac:dyDescent="0.25">
      <c r="A5" s="37" t="s">
        <v>96</v>
      </c>
      <c r="B5" s="56"/>
      <c r="C5" s="56"/>
      <c r="D5" s="56"/>
      <c r="E5" s="56"/>
      <c r="F5" s="56"/>
      <c r="G5" s="56"/>
      <c r="H5" s="56"/>
      <c r="I5" s="56"/>
      <c r="J5" s="56"/>
      <c r="K5" s="56"/>
      <c r="M5" s="56"/>
      <c r="N5" s="56"/>
      <c r="O5" s="56"/>
      <c r="P5" s="56"/>
    </row>
    <row r="6" spans="1:60" ht="15" customHeight="1" x14ac:dyDescent="0.25">
      <c r="A6" s="57" t="s">
        <v>250</v>
      </c>
      <c r="B6" s="58"/>
      <c r="C6" s="58"/>
      <c r="D6" s="58"/>
      <c r="E6" s="58"/>
      <c r="F6" s="58"/>
      <c r="G6" s="58"/>
      <c r="H6" s="58"/>
      <c r="I6" s="58"/>
      <c r="J6" s="58"/>
      <c r="K6" s="58"/>
      <c r="M6" s="58"/>
      <c r="N6" s="58"/>
      <c r="O6" s="58"/>
      <c r="P6" s="58"/>
    </row>
    <row r="7" spans="1:60" ht="60" customHeight="1" x14ac:dyDescent="0.25">
      <c r="A7" s="59" t="s">
        <v>97</v>
      </c>
      <c r="B7" s="60" t="s">
        <v>84</v>
      </c>
      <c r="C7" s="60" t="s">
        <v>98</v>
      </c>
      <c r="D7" s="60" t="s">
        <v>99</v>
      </c>
      <c r="E7" s="60" t="s">
        <v>100</v>
      </c>
      <c r="F7" s="60" t="s">
        <v>277</v>
      </c>
      <c r="G7" s="60" t="s">
        <v>278</v>
      </c>
      <c r="H7" s="60" t="s">
        <v>279</v>
      </c>
      <c r="I7" s="60" t="s">
        <v>280</v>
      </c>
      <c r="J7" s="60" t="s">
        <v>281</v>
      </c>
      <c r="K7" s="60" t="s">
        <v>282</v>
      </c>
      <c r="M7" s="60" t="s">
        <v>101</v>
      </c>
      <c r="N7" s="60" t="s">
        <v>102</v>
      </c>
      <c r="O7" s="60" t="s">
        <v>283</v>
      </c>
      <c r="P7" s="60" t="s">
        <v>284</v>
      </c>
    </row>
    <row r="8" spans="1:60" ht="15.75" x14ac:dyDescent="0.25">
      <c r="A8" s="27" t="s">
        <v>103</v>
      </c>
      <c r="B8" s="61" t="s">
        <v>104</v>
      </c>
      <c r="C8" s="61" t="s">
        <v>104</v>
      </c>
      <c r="D8" s="61" t="s">
        <v>104</v>
      </c>
      <c r="E8" s="61" t="s">
        <v>104</v>
      </c>
      <c r="F8" s="61" t="s">
        <v>104</v>
      </c>
      <c r="G8" s="61" t="s">
        <v>104</v>
      </c>
      <c r="H8" s="61" t="s">
        <v>104</v>
      </c>
      <c r="I8" s="61" t="s">
        <v>104</v>
      </c>
      <c r="J8" s="61" t="s">
        <v>104</v>
      </c>
      <c r="K8" s="61" t="s">
        <v>104</v>
      </c>
      <c r="M8" s="61" t="s">
        <v>104</v>
      </c>
      <c r="N8" s="61" t="s">
        <v>104</v>
      </c>
      <c r="O8" s="61" t="s">
        <v>104</v>
      </c>
      <c r="P8" s="61" t="s">
        <v>104</v>
      </c>
    </row>
    <row r="9" spans="1:60" ht="15.75" x14ac:dyDescent="0.25">
      <c r="A9" s="27" t="s">
        <v>105</v>
      </c>
      <c r="B9" s="56"/>
      <c r="C9" s="56"/>
      <c r="D9" s="56"/>
      <c r="E9" s="56"/>
      <c r="F9" s="56"/>
      <c r="G9" s="56"/>
      <c r="H9" s="56"/>
      <c r="I9" s="56"/>
      <c r="J9" s="56"/>
      <c r="K9" s="56"/>
      <c r="M9" s="56"/>
      <c r="N9" s="61" t="s">
        <v>104</v>
      </c>
      <c r="O9" s="56"/>
      <c r="P9" s="56"/>
    </row>
    <row r="10" spans="1:60" ht="15.75" x14ac:dyDescent="0.25">
      <c r="A10" s="27" t="s">
        <v>106</v>
      </c>
      <c r="B10" s="61" t="s">
        <v>104</v>
      </c>
      <c r="C10" s="56"/>
      <c r="D10" s="61" t="s">
        <v>104</v>
      </c>
      <c r="E10" s="61" t="s">
        <v>104</v>
      </c>
      <c r="F10" s="61" t="s">
        <v>104</v>
      </c>
      <c r="G10" s="61" t="s">
        <v>104</v>
      </c>
      <c r="H10" s="61" t="s">
        <v>104</v>
      </c>
      <c r="I10" s="61" t="s">
        <v>104</v>
      </c>
      <c r="J10" s="61" t="s">
        <v>104</v>
      </c>
      <c r="K10" s="61" t="s">
        <v>104</v>
      </c>
      <c r="M10" s="61" t="s">
        <v>104</v>
      </c>
      <c r="N10" s="61" t="s">
        <v>104</v>
      </c>
      <c r="O10" s="61" t="s">
        <v>104</v>
      </c>
      <c r="P10" s="56"/>
    </row>
    <row r="11" spans="1:60" ht="15.75" x14ac:dyDescent="0.25">
      <c r="A11" s="27" t="s">
        <v>107</v>
      </c>
      <c r="B11" s="61" t="s">
        <v>104</v>
      </c>
      <c r="C11" s="56"/>
      <c r="D11" s="56"/>
      <c r="E11" s="56"/>
      <c r="F11" s="56"/>
      <c r="G11" s="56"/>
      <c r="H11" s="56"/>
      <c r="I11" s="56"/>
      <c r="J11" s="56"/>
      <c r="K11" s="61" t="s">
        <v>104</v>
      </c>
      <c r="M11" s="56"/>
      <c r="N11" s="56"/>
      <c r="O11" s="56"/>
      <c r="P11" s="56"/>
    </row>
    <row r="12" spans="1:60" ht="15.75" x14ac:dyDescent="0.25">
      <c r="A12" s="27" t="s">
        <v>108</v>
      </c>
      <c r="B12" s="61" t="s">
        <v>104</v>
      </c>
      <c r="C12" s="61" t="s">
        <v>104</v>
      </c>
      <c r="D12" s="61" t="s">
        <v>104</v>
      </c>
      <c r="E12" s="56"/>
      <c r="F12" s="61" t="s">
        <v>104</v>
      </c>
      <c r="G12" s="56"/>
      <c r="H12" s="56"/>
      <c r="I12" s="61" t="s">
        <v>104</v>
      </c>
      <c r="J12" s="61" t="s">
        <v>104</v>
      </c>
      <c r="K12" s="56"/>
      <c r="M12" s="56"/>
      <c r="N12" s="56"/>
      <c r="O12" s="56"/>
      <c r="P12" s="56"/>
    </row>
    <row r="13" spans="1:60" ht="15.75" x14ac:dyDescent="0.25">
      <c r="A13" s="27" t="s">
        <v>109</v>
      </c>
      <c r="B13" s="56"/>
      <c r="C13" s="56"/>
      <c r="D13" s="56"/>
      <c r="E13" s="56"/>
      <c r="F13" s="56"/>
      <c r="G13" s="56"/>
      <c r="H13" s="56"/>
      <c r="I13" s="56"/>
      <c r="J13" s="56"/>
      <c r="K13" s="56"/>
      <c r="M13" s="61" t="s">
        <v>104</v>
      </c>
      <c r="N13" s="56"/>
      <c r="O13" s="56"/>
      <c r="P13" s="56"/>
    </row>
    <row r="14" spans="1:60" ht="15.75" x14ac:dyDescent="0.25">
      <c r="A14" s="27" t="s">
        <v>110</v>
      </c>
      <c r="B14" s="56"/>
      <c r="C14" s="56"/>
      <c r="D14" s="56"/>
      <c r="E14" s="56"/>
      <c r="F14" s="56"/>
      <c r="G14" s="56"/>
      <c r="H14" s="56"/>
      <c r="I14" s="56"/>
      <c r="J14" s="56"/>
      <c r="K14" s="56"/>
      <c r="M14" s="56"/>
      <c r="N14" s="56"/>
      <c r="O14" s="61" t="s">
        <v>104</v>
      </c>
      <c r="P14" s="56"/>
    </row>
    <row r="15" spans="1:60" ht="15.75" x14ac:dyDescent="0.25">
      <c r="A15" s="27" t="s">
        <v>111</v>
      </c>
      <c r="B15" s="56"/>
      <c r="C15" s="56"/>
      <c r="D15" s="56"/>
      <c r="E15" s="56"/>
      <c r="F15" s="56"/>
      <c r="G15" s="56"/>
      <c r="H15" s="61" t="s">
        <v>104</v>
      </c>
      <c r="I15" s="56"/>
      <c r="J15" s="61" t="s">
        <v>104</v>
      </c>
      <c r="K15" s="61" t="s">
        <v>104</v>
      </c>
      <c r="M15" s="56"/>
      <c r="N15" s="56"/>
      <c r="O15" s="56"/>
      <c r="P15" s="56"/>
    </row>
    <row r="16" spans="1:60" ht="15.75" x14ac:dyDescent="0.25">
      <c r="A16" s="27" t="s">
        <v>112</v>
      </c>
      <c r="B16" s="56"/>
      <c r="C16" s="56"/>
      <c r="D16" s="56"/>
      <c r="E16" s="56"/>
      <c r="F16" s="61" t="s">
        <v>104</v>
      </c>
      <c r="G16" s="56"/>
      <c r="H16" s="56"/>
      <c r="I16" s="56"/>
      <c r="J16" s="56"/>
      <c r="K16" s="56"/>
      <c r="M16" s="56"/>
      <c r="N16" s="56"/>
      <c r="O16" s="56"/>
      <c r="P16" s="56"/>
    </row>
    <row r="17" spans="1:16" ht="15.75" x14ac:dyDescent="0.25">
      <c r="A17" s="27" t="s">
        <v>113</v>
      </c>
      <c r="B17" s="61" t="s">
        <v>104</v>
      </c>
      <c r="C17" s="61" t="s">
        <v>104</v>
      </c>
      <c r="D17" s="56"/>
      <c r="E17" s="61" t="s">
        <v>104</v>
      </c>
      <c r="F17" s="56"/>
      <c r="G17" s="61" t="s">
        <v>104</v>
      </c>
      <c r="H17" s="56"/>
      <c r="I17" s="56"/>
      <c r="J17" s="56"/>
      <c r="K17" s="56"/>
      <c r="M17" s="56"/>
      <c r="N17" s="56"/>
      <c r="O17" s="61" t="s">
        <v>104</v>
      </c>
      <c r="P17" s="61" t="s">
        <v>104</v>
      </c>
    </row>
    <row r="18" spans="1:16" ht="15.75" x14ac:dyDescent="0.25">
      <c r="A18" s="27" t="s">
        <v>114</v>
      </c>
      <c r="B18" s="56"/>
      <c r="C18" s="56"/>
      <c r="D18" s="56"/>
      <c r="E18" s="56"/>
      <c r="F18" s="56"/>
      <c r="G18" s="56"/>
      <c r="H18" s="56"/>
      <c r="I18" s="56"/>
      <c r="J18" s="56"/>
      <c r="K18" s="56"/>
      <c r="M18" s="61" t="s">
        <v>104</v>
      </c>
      <c r="N18" s="61" t="s">
        <v>104</v>
      </c>
      <c r="O18" s="56"/>
      <c r="P18" s="56"/>
    </row>
    <row r="19" spans="1:16" ht="15.75" x14ac:dyDescent="0.25">
      <c r="A19" s="27" t="s">
        <v>115</v>
      </c>
      <c r="B19" s="56"/>
      <c r="C19" s="56"/>
      <c r="D19" s="56"/>
      <c r="E19" s="56"/>
      <c r="F19" s="56"/>
      <c r="G19" s="56"/>
      <c r="H19" s="56"/>
      <c r="I19" s="56"/>
      <c r="J19" s="56"/>
      <c r="K19" s="56"/>
      <c r="M19" s="56"/>
      <c r="N19" s="56"/>
      <c r="O19" s="56"/>
      <c r="P19" s="61" t="s">
        <v>104</v>
      </c>
    </row>
    <row r="20" spans="1:16" ht="15.75" x14ac:dyDescent="0.25">
      <c r="A20" s="27" t="s">
        <v>116</v>
      </c>
      <c r="B20" s="56"/>
      <c r="C20" s="56"/>
      <c r="D20" s="56"/>
      <c r="E20" s="56"/>
      <c r="F20" s="56"/>
      <c r="G20" s="56"/>
      <c r="H20" s="56"/>
      <c r="I20" s="56"/>
      <c r="J20" s="56"/>
      <c r="K20" s="56"/>
      <c r="M20" s="61" t="s">
        <v>104</v>
      </c>
      <c r="N20" s="61" t="s">
        <v>104</v>
      </c>
      <c r="O20" s="56"/>
      <c r="P20" s="56"/>
    </row>
    <row r="21" spans="1:16" ht="15.75" x14ac:dyDescent="0.25">
      <c r="A21" s="27" t="s">
        <v>117</v>
      </c>
      <c r="B21" s="56"/>
      <c r="C21" s="56"/>
      <c r="D21" s="56"/>
      <c r="E21" s="56"/>
      <c r="F21" s="56"/>
      <c r="G21" s="56"/>
      <c r="H21" s="56"/>
      <c r="I21" s="56"/>
      <c r="J21" s="61" t="s">
        <v>104</v>
      </c>
      <c r="K21" s="56"/>
      <c r="M21" s="56"/>
      <c r="N21" s="56"/>
      <c r="O21" s="56"/>
      <c r="P21" s="56"/>
    </row>
    <row r="22" spans="1:16" ht="15.75" x14ac:dyDescent="0.25">
      <c r="A22" s="27" t="s">
        <v>118</v>
      </c>
      <c r="B22" s="56"/>
      <c r="C22" s="56"/>
      <c r="D22" s="56"/>
      <c r="E22" s="56"/>
      <c r="F22" s="56"/>
      <c r="G22" s="61" t="s">
        <v>104</v>
      </c>
      <c r="H22" s="56"/>
      <c r="I22" s="56"/>
      <c r="J22" s="56"/>
      <c r="K22" s="61" t="s">
        <v>104</v>
      </c>
      <c r="M22" s="56"/>
      <c r="N22" s="56"/>
      <c r="O22" s="56"/>
      <c r="P22" s="56"/>
    </row>
    <row r="23" spans="1:16" ht="15.75" x14ac:dyDescent="0.25">
      <c r="A23" s="27" t="s">
        <v>119</v>
      </c>
      <c r="B23" s="56"/>
      <c r="C23" s="56"/>
      <c r="D23" s="56"/>
      <c r="E23" s="61" t="s">
        <v>104</v>
      </c>
      <c r="F23" s="56"/>
      <c r="G23" s="56"/>
      <c r="H23" s="56"/>
      <c r="I23" s="56"/>
      <c r="J23" s="56"/>
      <c r="K23" s="56"/>
      <c r="M23" s="61" t="s">
        <v>104</v>
      </c>
      <c r="N23" s="56"/>
      <c r="O23" s="56"/>
      <c r="P23" s="61" t="s">
        <v>104</v>
      </c>
    </row>
    <row r="24" spans="1:16" ht="15.75" x14ac:dyDescent="0.25">
      <c r="A24" s="27" t="s">
        <v>120</v>
      </c>
      <c r="B24" s="56"/>
      <c r="C24" s="56"/>
      <c r="D24" s="56"/>
      <c r="E24" s="56"/>
      <c r="F24" s="61" t="s">
        <v>104</v>
      </c>
      <c r="G24" s="56"/>
      <c r="H24" s="56"/>
      <c r="I24" s="61" t="s">
        <v>104</v>
      </c>
      <c r="J24" s="56"/>
      <c r="K24" s="56"/>
      <c r="M24" s="56"/>
      <c r="N24" s="56"/>
      <c r="O24" s="56"/>
      <c r="P24" s="56"/>
    </row>
    <row r="25" spans="1:16" ht="15.75" x14ac:dyDescent="0.25">
      <c r="A25" s="27" t="s">
        <v>121</v>
      </c>
      <c r="B25" s="56"/>
      <c r="C25" s="56"/>
      <c r="D25" s="56"/>
      <c r="E25" s="56"/>
      <c r="F25" s="61"/>
      <c r="G25" s="56"/>
      <c r="H25" s="56"/>
      <c r="I25" s="61"/>
      <c r="J25" s="61" t="s">
        <v>104</v>
      </c>
      <c r="K25" s="56"/>
      <c r="M25" s="56"/>
      <c r="N25" s="56"/>
      <c r="O25" s="56"/>
      <c r="P25" s="56"/>
    </row>
    <row r="26" spans="1:16" ht="15.75" x14ac:dyDescent="0.25">
      <c r="A26" s="27" t="s">
        <v>122</v>
      </c>
      <c r="B26" s="56"/>
      <c r="C26" s="56"/>
      <c r="D26" s="56"/>
      <c r="E26" s="56"/>
      <c r="F26" s="56"/>
      <c r="G26" s="56"/>
      <c r="H26" s="56"/>
      <c r="I26" s="56"/>
      <c r="J26" s="61" t="s">
        <v>104</v>
      </c>
      <c r="K26" s="56"/>
      <c r="M26" s="56"/>
      <c r="N26" s="56"/>
      <c r="O26" s="56"/>
      <c r="P26" s="56"/>
    </row>
    <row r="27" spans="1:16" ht="15.75" x14ac:dyDescent="0.25">
      <c r="A27" s="27" t="s">
        <v>123</v>
      </c>
      <c r="B27" s="56"/>
      <c r="C27" s="56"/>
      <c r="D27" s="56"/>
      <c r="E27" s="56"/>
      <c r="F27" s="56"/>
      <c r="G27" s="56"/>
      <c r="H27" s="56"/>
      <c r="I27" s="56"/>
      <c r="J27" s="61" t="s">
        <v>104</v>
      </c>
      <c r="K27" s="56"/>
      <c r="M27" s="56"/>
      <c r="N27" s="56"/>
      <c r="O27" s="56"/>
      <c r="P27" s="61" t="s">
        <v>104</v>
      </c>
    </row>
    <row r="28" spans="1:16" ht="15.75" x14ac:dyDescent="0.25">
      <c r="A28" s="27" t="s">
        <v>124</v>
      </c>
      <c r="B28" s="56"/>
      <c r="C28" s="56"/>
      <c r="D28" s="56"/>
      <c r="E28" s="56"/>
      <c r="F28" s="61" t="s">
        <v>104</v>
      </c>
      <c r="G28" s="56"/>
      <c r="H28" s="56"/>
      <c r="I28" s="61" t="s">
        <v>104</v>
      </c>
      <c r="J28" s="61" t="s">
        <v>104</v>
      </c>
      <c r="K28" s="61" t="s">
        <v>104</v>
      </c>
      <c r="M28" s="61" t="s">
        <v>104</v>
      </c>
      <c r="N28" s="61" t="s">
        <v>104</v>
      </c>
      <c r="O28" s="56"/>
      <c r="P28" s="56"/>
    </row>
    <row r="29" spans="1:16" ht="15.75" x14ac:dyDescent="0.25">
      <c r="A29" s="27" t="s">
        <v>125</v>
      </c>
      <c r="B29" s="56"/>
      <c r="C29" s="56"/>
      <c r="D29" s="56"/>
      <c r="E29" s="56"/>
      <c r="F29" s="56"/>
      <c r="G29" s="56"/>
      <c r="H29" s="56"/>
      <c r="I29" s="56"/>
      <c r="J29" s="56"/>
      <c r="K29" s="61" t="s">
        <v>104</v>
      </c>
      <c r="M29" s="56"/>
      <c r="N29" s="56"/>
      <c r="O29" s="56"/>
      <c r="P29" s="61" t="s">
        <v>104</v>
      </c>
    </row>
    <row r="30" spans="1:16" ht="15.75" x14ac:dyDescent="0.25">
      <c r="A30" s="27" t="s">
        <v>126</v>
      </c>
      <c r="B30" s="61" t="s">
        <v>104</v>
      </c>
      <c r="C30" s="56"/>
      <c r="D30" s="56"/>
      <c r="E30" s="56"/>
      <c r="F30" s="56"/>
      <c r="G30" s="56"/>
      <c r="H30" s="56"/>
      <c r="I30" s="56"/>
      <c r="J30" s="61" t="s">
        <v>104</v>
      </c>
      <c r="K30" s="61" t="s">
        <v>104</v>
      </c>
      <c r="M30" s="56"/>
      <c r="N30" s="56"/>
      <c r="O30" s="61" t="s">
        <v>104</v>
      </c>
      <c r="P30" s="56"/>
    </row>
    <row r="31" spans="1:16" ht="15.75" x14ac:dyDescent="0.25">
      <c r="A31" s="27" t="s">
        <v>127</v>
      </c>
      <c r="B31" s="61" t="s">
        <v>104</v>
      </c>
      <c r="C31" s="56"/>
      <c r="D31" s="56"/>
      <c r="E31" s="56"/>
      <c r="F31" s="56"/>
      <c r="G31" s="56"/>
      <c r="H31" s="56"/>
      <c r="I31" s="56"/>
      <c r="J31" s="56"/>
      <c r="K31" s="56"/>
      <c r="M31" s="56"/>
      <c r="N31" s="56"/>
      <c r="O31" s="56"/>
      <c r="P31" s="56"/>
    </row>
    <row r="32" spans="1:16" ht="15.75" x14ac:dyDescent="0.25">
      <c r="A32" s="27" t="s">
        <v>128</v>
      </c>
      <c r="B32" s="56"/>
      <c r="C32" s="61" t="s">
        <v>104</v>
      </c>
      <c r="D32" s="61" t="s">
        <v>104</v>
      </c>
      <c r="E32" s="56"/>
      <c r="F32" s="61" t="s">
        <v>104</v>
      </c>
      <c r="G32" s="56"/>
      <c r="H32" s="61" t="s">
        <v>104</v>
      </c>
      <c r="I32" s="56"/>
      <c r="J32" s="56"/>
      <c r="K32" s="56"/>
      <c r="M32" s="56"/>
      <c r="N32" s="56"/>
      <c r="O32" s="61" t="s">
        <v>104</v>
      </c>
      <c r="P32" s="56"/>
    </row>
    <row r="33" spans="1:16" ht="15.75" x14ac:dyDescent="0.25">
      <c r="A33" s="62" t="s">
        <v>129</v>
      </c>
      <c r="B33" s="56"/>
      <c r="C33" s="56"/>
      <c r="D33" s="56"/>
      <c r="E33" s="56"/>
      <c r="F33" s="61" t="s">
        <v>104</v>
      </c>
      <c r="G33" s="61" t="s">
        <v>104</v>
      </c>
      <c r="H33" s="56"/>
      <c r="I33" s="56"/>
      <c r="J33" s="56"/>
      <c r="K33" s="56"/>
      <c r="M33" s="56"/>
      <c r="N33" s="56"/>
      <c r="O33" s="61" t="s">
        <v>104</v>
      </c>
      <c r="P33" s="56"/>
    </row>
    <row r="34" spans="1:16" ht="15.75" x14ac:dyDescent="0.25">
      <c r="A34" s="27" t="s">
        <v>130</v>
      </c>
      <c r="B34" s="56"/>
      <c r="C34" s="56"/>
      <c r="D34" s="61" t="s">
        <v>104</v>
      </c>
      <c r="E34" s="56"/>
      <c r="F34" s="56"/>
      <c r="G34" s="56"/>
      <c r="H34" s="56"/>
      <c r="I34" s="56"/>
      <c r="J34" s="56"/>
      <c r="K34" s="56"/>
      <c r="M34" s="56"/>
      <c r="N34" s="56"/>
      <c r="O34" s="56"/>
      <c r="P34" s="56"/>
    </row>
    <row r="35" spans="1:16" ht="15.75" x14ac:dyDescent="0.25">
      <c r="A35" s="27" t="s">
        <v>131</v>
      </c>
      <c r="B35" s="56"/>
      <c r="C35" s="56"/>
      <c r="D35" s="56"/>
      <c r="E35" s="56"/>
      <c r="F35" s="56"/>
      <c r="G35" s="56"/>
      <c r="H35" s="56"/>
      <c r="I35" s="61" t="s">
        <v>104</v>
      </c>
      <c r="J35" s="56"/>
      <c r="K35" s="56"/>
      <c r="M35" s="61" t="s">
        <v>104</v>
      </c>
      <c r="N35" s="56"/>
      <c r="O35" s="56"/>
      <c r="P35" s="56"/>
    </row>
    <row r="36" spans="1:16" ht="15.75" x14ac:dyDescent="0.25">
      <c r="A36" s="27" t="s">
        <v>132</v>
      </c>
      <c r="B36" s="56"/>
      <c r="C36" s="56"/>
      <c r="D36" s="56"/>
      <c r="E36" s="56"/>
      <c r="F36" s="56"/>
      <c r="G36" s="56"/>
      <c r="H36" s="56"/>
      <c r="I36" s="56"/>
      <c r="J36" s="56"/>
      <c r="K36" s="61" t="s">
        <v>104</v>
      </c>
      <c r="M36" s="56"/>
      <c r="N36" s="56"/>
      <c r="O36" s="56"/>
      <c r="P36" s="56"/>
    </row>
    <row r="37" spans="1:16" ht="15.75" x14ac:dyDescent="0.25">
      <c r="A37" s="27" t="s">
        <v>133</v>
      </c>
      <c r="B37" s="56"/>
      <c r="C37" s="56"/>
      <c r="D37" s="56"/>
      <c r="E37" s="61" t="s">
        <v>104</v>
      </c>
      <c r="F37" s="56"/>
      <c r="G37" s="56"/>
      <c r="H37" s="56"/>
      <c r="I37" s="56"/>
      <c r="J37" s="56"/>
      <c r="K37" s="56"/>
      <c r="M37" s="56"/>
      <c r="N37" s="56"/>
      <c r="O37" s="56"/>
      <c r="P37" s="56"/>
    </row>
    <row r="38" spans="1:16" ht="15.75" x14ac:dyDescent="0.25">
      <c r="A38" s="27" t="s">
        <v>134</v>
      </c>
      <c r="B38" s="56"/>
      <c r="C38" s="56"/>
      <c r="D38" s="56"/>
      <c r="E38" s="56"/>
      <c r="F38" s="56"/>
      <c r="G38" s="61" t="s">
        <v>104</v>
      </c>
      <c r="H38" s="56"/>
      <c r="I38" s="56"/>
      <c r="J38" s="56"/>
      <c r="K38" s="56"/>
      <c r="M38" s="56"/>
      <c r="N38" s="56"/>
      <c r="O38" s="56"/>
      <c r="P38" s="56"/>
    </row>
    <row r="39" spans="1:16" ht="15.75" x14ac:dyDescent="0.25">
      <c r="A39" s="37" t="s">
        <v>135</v>
      </c>
      <c r="B39" s="56"/>
      <c r="C39" s="56"/>
      <c r="D39" s="56"/>
      <c r="E39" s="56"/>
      <c r="F39" s="56"/>
      <c r="G39" s="56"/>
      <c r="H39" s="56"/>
      <c r="I39" s="56"/>
      <c r="J39" s="61" t="s">
        <v>104</v>
      </c>
      <c r="K39" s="56"/>
      <c r="M39" s="56"/>
      <c r="N39" s="56"/>
      <c r="O39" s="56"/>
      <c r="P39" s="56"/>
    </row>
    <row r="40" spans="1:16" ht="15.75" x14ac:dyDescent="0.25">
      <c r="A40" s="27" t="s">
        <v>136</v>
      </c>
      <c r="B40" s="56"/>
      <c r="C40" s="56"/>
      <c r="D40" s="56"/>
      <c r="E40" s="56"/>
      <c r="F40" s="56"/>
      <c r="G40" s="56"/>
      <c r="H40" s="56"/>
      <c r="I40" s="56"/>
      <c r="J40" s="56"/>
      <c r="K40" s="56"/>
      <c r="M40" s="56"/>
      <c r="N40" s="56"/>
      <c r="O40" s="56"/>
      <c r="P40" s="61" t="s">
        <v>104</v>
      </c>
    </row>
    <row r="41" spans="1:16" ht="15.75" x14ac:dyDescent="0.25">
      <c r="A41" s="27" t="s">
        <v>137</v>
      </c>
      <c r="B41" s="61" t="s">
        <v>104</v>
      </c>
      <c r="C41" s="56"/>
      <c r="D41" s="61" t="s">
        <v>104</v>
      </c>
      <c r="E41" s="61" t="s">
        <v>104</v>
      </c>
      <c r="F41" s="61" t="s">
        <v>104</v>
      </c>
      <c r="G41" s="61" t="s">
        <v>104</v>
      </c>
      <c r="H41" s="61" t="s">
        <v>104</v>
      </c>
      <c r="I41" s="56"/>
      <c r="J41" s="61" t="s">
        <v>104</v>
      </c>
      <c r="K41" s="61" t="s">
        <v>104</v>
      </c>
      <c r="M41" s="61" t="s">
        <v>104</v>
      </c>
      <c r="N41" s="61" t="s">
        <v>104</v>
      </c>
      <c r="O41" s="61" t="s">
        <v>104</v>
      </c>
      <c r="P41" s="56"/>
    </row>
    <row r="42" spans="1:16" ht="15.75" x14ac:dyDescent="0.25">
      <c r="A42" s="27" t="s">
        <v>138</v>
      </c>
      <c r="B42" s="56"/>
      <c r="C42" s="61" t="s">
        <v>104</v>
      </c>
      <c r="D42" s="56"/>
      <c r="E42" s="56"/>
      <c r="F42" s="56"/>
      <c r="G42" s="56"/>
      <c r="H42" s="61" t="s">
        <v>104</v>
      </c>
      <c r="I42" s="56"/>
      <c r="J42" s="56"/>
      <c r="K42" s="56"/>
      <c r="M42" s="56"/>
      <c r="N42" s="56"/>
      <c r="O42" s="56"/>
      <c r="P42" s="56"/>
    </row>
    <row r="43" spans="1:16" ht="15.75" x14ac:dyDescent="0.25">
      <c r="A43" s="27" t="s">
        <v>139</v>
      </c>
      <c r="B43" s="56"/>
      <c r="C43" s="56"/>
      <c r="D43" s="56"/>
      <c r="E43" s="56"/>
      <c r="F43" s="56"/>
      <c r="G43" s="56"/>
      <c r="H43" s="56"/>
      <c r="I43" s="56"/>
      <c r="J43" s="61" t="s">
        <v>104</v>
      </c>
      <c r="K43" s="56"/>
      <c r="M43" s="61" t="s">
        <v>104</v>
      </c>
      <c r="N43" s="56"/>
      <c r="O43" s="56"/>
      <c r="P43" s="56"/>
    </row>
    <row r="44" spans="1:16" ht="15.75" x14ac:dyDescent="0.25">
      <c r="A44" s="27" t="s">
        <v>140</v>
      </c>
      <c r="B44" s="56"/>
      <c r="C44" s="56"/>
      <c r="D44" s="56"/>
      <c r="E44" s="61" t="s">
        <v>104</v>
      </c>
      <c r="F44" s="56"/>
      <c r="G44" s="56"/>
      <c r="H44" s="56"/>
      <c r="I44" s="56"/>
      <c r="J44" s="61" t="s">
        <v>104</v>
      </c>
      <c r="K44" s="56"/>
      <c r="M44" s="61"/>
      <c r="N44" s="56"/>
      <c r="O44" s="56"/>
      <c r="P44" s="56"/>
    </row>
    <row r="45" spans="1:16" ht="15.75" x14ac:dyDescent="0.25">
      <c r="A45" s="27" t="s">
        <v>141</v>
      </c>
      <c r="B45" s="61" t="s">
        <v>104</v>
      </c>
      <c r="C45" s="56"/>
      <c r="D45" s="56"/>
      <c r="E45" s="56"/>
      <c r="F45" s="56"/>
      <c r="G45" s="56"/>
      <c r="H45" s="56"/>
      <c r="I45" s="56"/>
      <c r="J45" s="56"/>
      <c r="K45" s="56"/>
      <c r="M45" s="56"/>
      <c r="N45" s="56"/>
      <c r="O45" s="56"/>
      <c r="P45" s="61" t="s">
        <v>104</v>
      </c>
    </row>
    <row r="46" spans="1:16" ht="15.75" x14ac:dyDescent="0.25">
      <c r="A46" s="27" t="s">
        <v>94</v>
      </c>
      <c r="B46" s="56"/>
      <c r="C46" s="56"/>
      <c r="D46" s="56"/>
      <c r="E46" s="56"/>
      <c r="F46" s="56"/>
      <c r="G46" s="56"/>
      <c r="H46" s="56"/>
      <c r="I46" s="56"/>
      <c r="J46" s="61" t="s">
        <v>104</v>
      </c>
      <c r="K46" s="56"/>
      <c r="M46" s="61" t="s">
        <v>104</v>
      </c>
      <c r="N46" s="56"/>
      <c r="O46" s="56"/>
      <c r="P46" s="56"/>
    </row>
    <row r="47" spans="1:16" ht="15.75" x14ac:dyDescent="0.25">
      <c r="A47" s="27" t="s">
        <v>142</v>
      </c>
      <c r="B47" s="61" t="s">
        <v>104</v>
      </c>
      <c r="C47" s="56"/>
      <c r="D47" s="56"/>
      <c r="E47" s="61" t="s">
        <v>104</v>
      </c>
      <c r="F47" s="61" t="s">
        <v>104</v>
      </c>
      <c r="G47" s="61" t="s">
        <v>104</v>
      </c>
      <c r="H47" s="56"/>
      <c r="I47" s="61" t="s">
        <v>104</v>
      </c>
      <c r="J47" s="61" t="s">
        <v>104</v>
      </c>
      <c r="K47" s="56"/>
      <c r="M47" s="61" t="s">
        <v>104</v>
      </c>
      <c r="N47" s="61" t="s">
        <v>104</v>
      </c>
      <c r="O47" s="61" t="s">
        <v>104</v>
      </c>
      <c r="P47" s="56"/>
    </row>
    <row r="48" spans="1:16" ht="15.75" x14ac:dyDescent="0.25">
      <c r="A48" s="27" t="s">
        <v>143</v>
      </c>
      <c r="B48" s="61" t="s">
        <v>104</v>
      </c>
      <c r="C48" s="61" t="s">
        <v>104</v>
      </c>
      <c r="D48" s="61" t="s">
        <v>104</v>
      </c>
      <c r="E48" s="61" t="s">
        <v>104</v>
      </c>
      <c r="F48" s="61" t="s">
        <v>104</v>
      </c>
      <c r="G48" s="61" t="s">
        <v>104</v>
      </c>
      <c r="H48" s="61" t="s">
        <v>104</v>
      </c>
      <c r="I48" s="61" t="s">
        <v>104</v>
      </c>
      <c r="J48" s="61" t="s">
        <v>104</v>
      </c>
      <c r="K48" s="61" t="s">
        <v>104</v>
      </c>
      <c r="M48" s="61" t="s">
        <v>104</v>
      </c>
      <c r="N48" s="61" t="s">
        <v>104</v>
      </c>
      <c r="O48" s="56"/>
      <c r="P48" s="56"/>
    </row>
    <row r="49" spans="1:16" ht="15.75" x14ac:dyDescent="0.25">
      <c r="A49" s="27" t="s">
        <v>144</v>
      </c>
      <c r="B49" s="61" t="s">
        <v>104</v>
      </c>
      <c r="C49" s="56"/>
      <c r="D49" s="56"/>
      <c r="E49" s="56"/>
      <c r="F49" s="61" t="s">
        <v>104</v>
      </c>
      <c r="G49" s="56"/>
      <c r="H49" s="56"/>
      <c r="I49" s="56"/>
      <c r="J49" s="56"/>
      <c r="K49" s="61" t="s">
        <v>104</v>
      </c>
      <c r="M49" s="56"/>
      <c r="N49" s="56"/>
      <c r="O49" s="56"/>
      <c r="P49" s="56"/>
    </row>
    <row r="50" spans="1:16" ht="15.75" x14ac:dyDescent="0.25">
      <c r="A50" s="27" t="s">
        <v>145</v>
      </c>
      <c r="B50" s="56"/>
      <c r="C50" s="56"/>
      <c r="D50" s="61" t="s">
        <v>104</v>
      </c>
      <c r="E50" s="61" t="s">
        <v>104</v>
      </c>
      <c r="F50" s="56"/>
      <c r="G50" s="56"/>
      <c r="H50" s="56"/>
      <c r="I50" s="56"/>
      <c r="J50" s="61" t="s">
        <v>104</v>
      </c>
      <c r="K50" s="56"/>
      <c r="M50" s="56"/>
      <c r="N50" s="56"/>
      <c r="O50" s="56"/>
      <c r="P50" s="56"/>
    </row>
    <row r="51" spans="1:16" ht="15.75" x14ac:dyDescent="0.25">
      <c r="A51" s="27" t="s">
        <v>146</v>
      </c>
      <c r="B51" s="61" t="s">
        <v>104</v>
      </c>
      <c r="C51" s="56"/>
      <c r="D51" s="56"/>
      <c r="E51" s="56"/>
      <c r="F51" s="61" t="s">
        <v>104</v>
      </c>
      <c r="G51" s="56"/>
      <c r="H51" s="56"/>
      <c r="I51" s="56"/>
      <c r="J51" s="56"/>
      <c r="K51" s="56"/>
      <c r="M51" s="56"/>
      <c r="N51" s="56"/>
      <c r="O51" s="56"/>
      <c r="P51" s="56"/>
    </row>
    <row r="52" spans="1:16" ht="15.75" x14ac:dyDescent="0.25">
      <c r="A52" s="27" t="s">
        <v>147</v>
      </c>
      <c r="B52" s="61" t="s">
        <v>104</v>
      </c>
      <c r="C52" s="56"/>
      <c r="D52" s="56"/>
      <c r="E52" s="61" t="s">
        <v>104</v>
      </c>
      <c r="F52" s="56"/>
      <c r="G52" s="61" t="s">
        <v>104</v>
      </c>
      <c r="H52" s="61" t="s">
        <v>104</v>
      </c>
      <c r="I52" s="56"/>
      <c r="J52" s="56"/>
      <c r="K52" s="61" t="s">
        <v>104</v>
      </c>
      <c r="M52" s="61" t="s">
        <v>104</v>
      </c>
      <c r="N52" s="56"/>
      <c r="O52" s="61" t="s">
        <v>104</v>
      </c>
      <c r="P52" s="56"/>
    </row>
    <row r="53" spans="1:16" ht="15.75" x14ac:dyDescent="0.25">
      <c r="A53" s="56"/>
      <c r="B53" s="61"/>
      <c r="C53" s="56"/>
      <c r="D53" s="56"/>
      <c r="E53" s="61"/>
      <c r="F53" s="56"/>
      <c r="G53" s="61"/>
      <c r="H53" s="61"/>
      <c r="I53" s="56"/>
      <c r="J53" s="56"/>
      <c r="K53" s="61"/>
      <c r="M53" s="61"/>
      <c r="N53" s="56"/>
      <c r="O53" s="61"/>
      <c r="P53" s="56"/>
    </row>
    <row r="54" spans="1:16" ht="15.75" x14ac:dyDescent="0.25">
      <c r="A54" s="5" t="s">
        <v>148</v>
      </c>
      <c r="B54" s="61"/>
      <c r="C54" s="56"/>
      <c r="D54" s="56"/>
      <c r="E54" s="61"/>
      <c r="F54" s="56"/>
      <c r="G54" s="61"/>
      <c r="H54" s="61"/>
      <c r="I54" s="56"/>
      <c r="J54" s="56"/>
      <c r="K54" s="61"/>
      <c r="M54" s="61"/>
      <c r="N54" s="56"/>
      <c r="O54" s="61"/>
      <c r="P54" s="56"/>
    </row>
    <row r="55" spans="1:16" ht="15.75" x14ac:dyDescent="0.25">
      <c r="A55" s="27" t="s">
        <v>149</v>
      </c>
      <c r="B55" s="56"/>
      <c r="C55" s="56"/>
      <c r="D55" s="56"/>
      <c r="E55" s="56"/>
      <c r="F55" s="56"/>
      <c r="G55" s="56"/>
      <c r="H55" s="56"/>
      <c r="I55" s="56"/>
      <c r="J55" s="56"/>
      <c r="K55" s="56"/>
      <c r="M55" s="56"/>
      <c r="N55" s="56"/>
      <c r="O55" s="56"/>
      <c r="P55" s="56"/>
    </row>
    <row r="56" spans="1:16" ht="15.75" x14ac:dyDescent="0.25">
      <c r="A56" s="62" t="s">
        <v>150</v>
      </c>
      <c r="B56" s="56"/>
      <c r="C56" s="56"/>
      <c r="D56" s="56"/>
      <c r="E56" s="56"/>
      <c r="F56" s="56"/>
      <c r="G56" s="56"/>
      <c r="H56" s="56"/>
      <c r="I56" s="56"/>
      <c r="J56" s="56"/>
      <c r="K56" s="56"/>
      <c r="M56" s="56"/>
      <c r="N56" s="56"/>
      <c r="O56" s="56"/>
      <c r="P56" s="56"/>
    </row>
    <row r="57" spans="1:16" ht="15.75" x14ac:dyDescent="0.25">
      <c r="A57" s="27" t="s">
        <v>151</v>
      </c>
      <c r="B57" s="56"/>
      <c r="C57" s="56"/>
      <c r="D57" s="56"/>
      <c r="E57" s="56"/>
      <c r="F57" s="56"/>
      <c r="G57" s="56"/>
      <c r="H57" s="56"/>
      <c r="I57" s="56"/>
      <c r="J57" s="56"/>
      <c r="K57" s="56"/>
      <c r="M57" s="56"/>
      <c r="N57" s="56"/>
      <c r="O57" s="56"/>
      <c r="P57" s="56"/>
    </row>
    <row r="58" spans="1:16" ht="15.75" x14ac:dyDescent="0.25">
      <c r="A58" s="27" t="s">
        <v>152</v>
      </c>
      <c r="B58" s="56"/>
      <c r="C58" s="56"/>
      <c r="D58" s="56"/>
      <c r="E58" s="56"/>
      <c r="F58" s="56"/>
      <c r="G58" s="56"/>
      <c r="H58" s="56"/>
      <c r="I58" s="56"/>
      <c r="J58" s="56"/>
      <c r="K58" s="56"/>
      <c r="M58" s="56"/>
      <c r="N58" s="56"/>
      <c r="O58" s="56"/>
      <c r="P58" s="56"/>
    </row>
    <row r="59" spans="1:16" ht="15.75" x14ac:dyDescent="0.25">
      <c r="A59" s="27" t="s">
        <v>153</v>
      </c>
      <c r="B59" s="56"/>
      <c r="C59" s="56"/>
      <c r="D59" s="56"/>
      <c r="E59" s="56"/>
      <c r="F59" s="56"/>
      <c r="G59" s="56"/>
      <c r="H59" s="56"/>
      <c r="I59" s="56"/>
      <c r="J59" s="56"/>
      <c r="K59" s="56"/>
      <c r="M59" s="56"/>
      <c r="N59" s="56"/>
      <c r="O59" s="56"/>
      <c r="P59" s="56"/>
    </row>
    <row r="60" spans="1:16" ht="15.75" x14ac:dyDescent="0.25">
      <c r="A60" s="27" t="s">
        <v>154</v>
      </c>
      <c r="B60" s="56"/>
      <c r="C60" s="56"/>
      <c r="D60" s="56"/>
      <c r="E60" s="56"/>
      <c r="F60" s="56"/>
      <c r="G60" s="56"/>
      <c r="H60" s="56"/>
      <c r="I60" s="56"/>
      <c r="J60" s="56"/>
      <c r="K60" s="56"/>
      <c r="M60" s="56"/>
      <c r="N60" s="56"/>
      <c r="O60" s="56"/>
      <c r="P60" s="56"/>
    </row>
    <row r="61" spans="1:16" ht="15.75" x14ac:dyDescent="0.25">
      <c r="A61" s="27" t="s">
        <v>155</v>
      </c>
      <c r="B61" s="56"/>
      <c r="C61" s="56"/>
      <c r="D61" s="56"/>
      <c r="E61" s="56"/>
      <c r="F61" s="56"/>
      <c r="G61" s="56"/>
      <c r="H61" s="56"/>
      <c r="I61" s="56"/>
      <c r="J61" s="56"/>
      <c r="K61" s="56"/>
      <c r="M61" s="56"/>
      <c r="N61" s="56"/>
      <c r="O61" s="56"/>
      <c r="P61" s="56"/>
    </row>
    <row r="62" spans="1:16" ht="15.75" x14ac:dyDescent="0.25">
      <c r="A62" s="37" t="s">
        <v>156</v>
      </c>
      <c r="B62" s="56"/>
      <c r="C62" s="56"/>
      <c r="D62" s="56"/>
      <c r="E62" s="56"/>
      <c r="F62" s="56"/>
      <c r="G62" s="56"/>
      <c r="H62" s="56"/>
      <c r="I62" s="56"/>
      <c r="J62" s="56"/>
      <c r="K62" s="56"/>
      <c r="M62" s="56"/>
      <c r="N62" s="56"/>
      <c r="O62" s="56"/>
      <c r="P62" s="56"/>
    </row>
    <row r="63" spans="1:16" ht="15.75" x14ac:dyDescent="0.25">
      <c r="A63" s="27" t="s">
        <v>157</v>
      </c>
      <c r="B63" s="56"/>
      <c r="C63" s="56"/>
      <c r="D63" s="56"/>
      <c r="E63" s="56"/>
      <c r="F63" s="56"/>
      <c r="G63" s="56"/>
      <c r="H63" s="56"/>
      <c r="I63" s="56"/>
      <c r="J63" s="56"/>
      <c r="K63" s="56"/>
      <c r="M63" s="56"/>
      <c r="N63" s="56"/>
      <c r="O63" s="56"/>
      <c r="P63" s="56"/>
    </row>
    <row r="64" spans="1:16" ht="15.75" x14ac:dyDescent="0.25">
      <c r="A64" s="27" t="s">
        <v>158</v>
      </c>
      <c r="B64" s="56"/>
      <c r="C64" s="56"/>
      <c r="D64" s="56"/>
      <c r="E64" s="56"/>
      <c r="F64" s="56"/>
      <c r="G64" s="56"/>
      <c r="H64" s="56"/>
      <c r="I64" s="56"/>
      <c r="J64" s="56"/>
      <c r="K64" s="56"/>
      <c r="M64" s="56"/>
      <c r="N64" s="56"/>
      <c r="O64" s="56"/>
      <c r="P64" s="56"/>
    </row>
    <row r="65" spans="1:16" ht="15.75" x14ac:dyDescent="0.25">
      <c r="A65" s="27" t="s">
        <v>159</v>
      </c>
      <c r="B65" s="56"/>
      <c r="C65" s="56"/>
      <c r="D65" s="56"/>
      <c r="E65" s="56"/>
      <c r="F65" s="56"/>
      <c r="G65" s="56"/>
      <c r="H65" s="56"/>
      <c r="I65" s="56"/>
      <c r="J65" s="56"/>
      <c r="K65" s="56"/>
      <c r="M65" s="56"/>
      <c r="N65" s="56"/>
      <c r="O65" s="56"/>
      <c r="P65" s="56"/>
    </row>
    <row r="66" spans="1:16" ht="15.75" x14ac:dyDescent="0.25">
      <c r="A66" s="27" t="s">
        <v>160</v>
      </c>
      <c r="B66" s="56"/>
      <c r="C66" s="56"/>
      <c r="D66" s="56"/>
      <c r="E66" s="56"/>
      <c r="F66" s="61"/>
      <c r="G66" s="56"/>
      <c r="H66" s="56"/>
      <c r="I66" s="56"/>
      <c r="J66" s="56"/>
      <c r="K66" s="56"/>
      <c r="M66" s="56"/>
      <c r="N66" s="56"/>
      <c r="O66" s="56"/>
      <c r="P66" s="56"/>
    </row>
    <row r="67" spans="1:16" ht="15.75" x14ac:dyDescent="0.25">
      <c r="A67" s="27" t="s">
        <v>161</v>
      </c>
      <c r="B67" s="56"/>
      <c r="C67" s="56"/>
      <c r="D67" s="56"/>
      <c r="E67" s="56"/>
      <c r="F67" s="56"/>
      <c r="G67" s="56"/>
      <c r="H67" s="56"/>
      <c r="I67" s="56"/>
      <c r="J67" s="56"/>
      <c r="K67" s="56"/>
      <c r="M67" s="56"/>
      <c r="N67" s="56"/>
      <c r="O67" s="56"/>
      <c r="P67" s="56"/>
    </row>
    <row r="68" spans="1:16" ht="15.75" x14ac:dyDescent="0.25">
      <c r="A68" s="27" t="s">
        <v>162</v>
      </c>
      <c r="B68" s="56"/>
      <c r="C68" s="56"/>
      <c r="D68" s="56"/>
      <c r="E68" s="56"/>
      <c r="F68" s="56"/>
      <c r="G68" s="56"/>
      <c r="H68" s="56"/>
      <c r="I68" s="56"/>
      <c r="J68" s="56"/>
      <c r="K68" s="56"/>
      <c r="M68" s="56"/>
      <c r="N68" s="56"/>
      <c r="O68" s="56"/>
      <c r="P68" s="56"/>
    </row>
    <row r="69" spans="1:16" ht="15.75" x14ac:dyDescent="0.25">
      <c r="A69" s="27" t="s">
        <v>163</v>
      </c>
      <c r="B69" s="56"/>
      <c r="C69" s="56"/>
      <c r="D69" s="56"/>
      <c r="E69" s="56"/>
      <c r="F69" s="56"/>
      <c r="G69" s="56"/>
      <c r="H69" s="56"/>
      <c r="I69" s="56"/>
      <c r="J69" s="56"/>
      <c r="K69" s="56"/>
      <c r="M69" s="56"/>
      <c r="N69" s="56"/>
      <c r="O69" s="56"/>
      <c r="P69" s="56"/>
    </row>
    <row r="70" spans="1:16" ht="15.75" x14ac:dyDescent="0.25">
      <c r="A70" s="27" t="s">
        <v>164</v>
      </c>
      <c r="B70" s="56"/>
      <c r="C70" s="56"/>
      <c r="D70" s="56"/>
      <c r="E70" s="56"/>
      <c r="F70" s="56"/>
      <c r="G70" s="56"/>
      <c r="H70" s="56"/>
      <c r="I70" s="56"/>
      <c r="J70" s="56"/>
      <c r="K70" s="56"/>
      <c r="M70" s="56"/>
      <c r="N70" s="56"/>
      <c r="O70" s="56"/>
      <c r="P70" s="56"/>
    </row>
    <row r="71" spans="1:16" ht="15.75" x14ac:dyDescent="0.25">
      <c r="A71" s="27" t="s">
        <v>165</v>
      </c>
      <c r="B71" s="56"/>
      <c r="C71" s="56"/>
      <c r="D71" s="56"/>
      <c r="E71" s="56"/>
      <c r="F71" s="56"/>
      <c r="G71" s="56"/>
      <c r="H71" s="56"/>
      <c r="I71" s="56"/>
      <c r="J71" s="56"/>
      <c r="K71" s="56"/>
      <c r="M71" s="56"/>
      <c r="N71" s="56"/>
      <c r="O71" s="56"/>
      <c r="P71" s="56"/>
    </row>
    <row r="72" spans="1:16" ht="15.75" x14ac:dyDescent="0.25">
      <c r="A72" s="27" t="s">
        <v>166</v>
      </c>
      <c r="B72" s="56"/>
      <c r="C72" s="56"/>
      <c r="D72" s="56"/>
      <c r="E72" s="56"/>
      <c r="F72" s="56"/>
      <c r="G72" s="56"/>
      <c r="H72" s="56"/>
      <c r="I72" s="56"/>
      <c r="J72" s="56"/>
      <c r="K72" s="56"/>
      <c r="M72" s="56"/>
      <c r="N72" s="56"/>
      <c r="O72" s="56"/>
      <c r="P72" s="56"/>
    </row>
    <row r="73" spans="1:16" ht="15.75" x14ac:dyDescent="0.25">
      <c r="A73" s="27" t="s">
        <v>167</v>
      </c>
      <c r="B73" s="56"/>
      <c r="C73" s="56"/>
      <c r="D73" s="56"/>
      <c r="E73" s="56"/>
      <c r="F73" s="56"/>
      <c r="G73" s="56"/>
      <c r="H73" s="56"/>
      <c r="I73" s="56"/>
      <c r="J73" s="56"/>
      <c r="K73" s="56"/>
      <c r="M73" s="56"/>
      <c r="N73" s="56"/>
      <c r="O73" s="56"/>
      <c r="P73" s="56"/>
    </row>
    <row r="74" spans="1:16" ht="15.75" x14ac:dyDescent="0.25">
      <c r="A74" s="27" t="s">
        <v>168</v>
      </c>
      <c r="B74" s="56"/>
      <c r="C74" s="56"/>
      <c r="D74" s="56"/>
      <c r="E74" s="56"/>
      <c r="F74" s="56"/>
      <c r="G74" s="56"/>
      <c r="H74" s="56"/>
      <c r="I74" s="56"/>
      <c r="J74" s="56"/>
      <c r="K74" s="56"/>
      <c r="M74" s="56"/>
      <c r="N74" s="56"/>
      <c r="O74" s="56"/>
      <c r="P74" s="56"/>
    </row>
    <row r="75" spans="1:16" ht="15.75" x14ac:dyDescent="0.25">
      <c r="A75" s="27" t="s">
        <v>169</v>
      </c>
      <c r="B75" s="56"/>
      <c r="C75" s="56"/>
      <c r="D75" s="56"/>
      <c r="E75" s="56"/>
      <c r="F75" s="56"/>
      <c r="G75" s="56"/>
      <c r="H75" s="56"/>
      <c r="I75" s="56"/>
      <c r="J75" s="56"/>
      <c r="K75" s="56"/>
      <c r="M75" s="56"/>
      <c r="N75" s="56"/>
      <c r="O75" s="56"/>
      <c r="P75" s="56"/>
    </row>
    <row r="76" spans="1:16" ht="15.75" x14ac:dyDescent="0.25">
      <c r="A76" s="27" t="s">
        <v>170</v>
      </c>
      <c r="B76" s="56"/>
      <c r="C76" s="56"/>
      <c r="D76" s="56"/>
      <c r="E76" s="56"/>
      <c r="F76" s="56"/>
      <c r="G76" s="56"/>
      <c r="H76" s="56"/>
      <c r="I76" s="56"/>
      <c r="J76" s="56"/>
      <c r="K76" s="56"/>
      <c r="M76" s="56"/>
      <c r="N76" s="56"/>
      <c r="O76" s="56"/>
      <c r="P76" s="56"/>
    </row>
    <row r="77" spans="1:16" ht="15.75" x14ac:dyDescent="0.25">
      <c r="A77" s="27" t="s">
        <v>171</v>
      </c>
      <c r="B77" s="56"/>
      <c r="C77" s="56"/>
      <c r="D77" s="56"/>
      <c r="E77" s="56"/>
      <c r="F77" s="56"/>
      <c r="G77" s="56"/>
      <c r="H77" s="56"/>
      <c r="I77" s="56"/>
      <c r="J77" s="56"/>
      <c r="K77" s="56"/>
      <c r="M77" s="56"/>
      <c r="N77" s="56"/>
      <c r="O77" s="56"/>
      <c r="P77" s="56"/>
    </row>
    <row r="78" spans="1:16" ht="15.75" x14ac:dyDescent="0.25">
      <c r="A78" s="27" t="s">
        <v>172</v>
      </c>
      <c r="B78" s="56"/>
      <c r="C78" s="56"/>
      <c r="D78" s="56"/>
      <c r="E78" s="56"/>
      <c r="F78" s="56"/>
      <c r="G78" s="56"/>
      <c r="H78" s="56"/>
      <c r="I78" s="56"/>
      <c r="J78" s="56"/>
      <c r="K78" s="56"/>
      <c r="M78" s="56"/>
      <c r="N78" s="56"/>
      <c r="O78" s="56"/>
      <c r="P78" s="56"/>
    </row>
    <row r="79" spans="1:16" ht="15.75" x14ac:dyDescent="0.25">
      <c r="A79" s="27" t="s">
        <v>173</v>
      </c>
      <c r="B79" s="56"/>
      <c r="C79" s="56"/>
      <c r="D79" s="56"/>
      <c r="E79" s="56"/>
      <c r="F79" s="56"/>
      <c r="G79" s="56"/>
      <c r="H79" s="56"/>
      <c r="I79" s="56"/>
      <c r="J79" s="56"/>
      <c r="K79" s="56"/>
      <c r="M79" s="56"/>
      <c r="N79" s="56"/>
      <c r="O79" s="56"/>
      <c r="P79" s="56"/>
    </row>
    <row r="80" spans="1:16" ht="15.75" x14ac:dyDescent="0.25">
      <c r="A80" s="27" t="s">
        <v>174</v>
      </c>
      <c r="B80" s="56"/>
      <c r="C80" s="56"/>
      <c r="D80" s="56"/>
      <c r="E80" s="56"/>
      <c r="F80" s="56"/>
      <c r="G80" s="56"/>
      <c r="H80" s="56"/>
      <c r="I80" s="56"/>
      <c r="J80" s="56"/>
      <c r="K80" s="56"/>
      <c r="M80" s="56"/>
      <c r="N80" s="56"/>
      <c r="O80" s="56"/>
      <c r="P80" s="56"/>
    </row>
    <row r="81" spans="1:16" ht="15.75" x14ac:dyDescent="0.25">
      <c r="A81" s="27" t="s">
        <v>175</v>
      </c>
      <c r="B81" s="56"/>
      <c r="C81" s="56"/>
      <c r="D81" s="56"/>
      <c r="E81" s="56"/>
      <c r="F81" s="56"/>
      <c r="G81" s="56"/>
      <c r="H81" s="56"/>
      <c r="I81" s="56"/>
      <c r="J81" s="56"/>
      <c r="K81" s="56"/>
      <c r="M81" s="56"/>
      <c r="N81" s="56"/>
      <c r="O81" s="56"/>
      <c r="P81" s="56"/>
    </row>
    <row r="82" spans="1:16" ht="15.75" x14ac:dyDescent="0.25">
      <c r="A82" s="27" t="s">
        <v>176</v>
      </c>
      <c r="B82" s="56"/>
      <c r="C82" s="56"/>
      <c r="D82" s="56"/>
      <c r="E82" s="56"/>
      <c r="F82" s="56"/>
      <c r="G82" s="56"/>
      <c r="H82" s="56"/>
      <c r="I82" s="56"/>
      <c r="J82" s="56"/>
      <c r="K82" s="56"/>
      <c r="M82" s="56"/>
      <c r="N82" s="56"/>
      <c r="O82" s="56"/>
      <c r="P82" s="56"/>
    </row>
    <row r="83" spans="1:16" ht="15.75" x14ac:dyDescent="0.25">
      <c r="A83" s="27" t="s">
        <v>177</v>
      </c>
      <c r="B83" s="56"/>
      <c r="C83" s="56"/>
      <c r="D83" s="56"/>
      <c r="E83" s="56"/>
      <c r="F83" s="56"/>
      <c r="G83" s="56"/>
      <c r="H83" s="56"/>
      <c r="I83" s="56"/>
      <c r="J83" s="56"/>
      <c r="K83" s="56"/>
      <c r="M83" s="56"/>
      <c r="N83" s="56"/>
      <c r="O83" s="56"/>
      <c r="P83" s="56"/>
    </row>
    <row r="84" spans="1:16" ht="15.75" x14ac:dyDescent="0.25">
      <c r="A84" s="27" t="s">
        <v>178</v>
      </c>
      <c r="B84" s="56"/>
      <c r="C84" s="56"/>
      <c r="D84" s="56"/>
      <c r="E84" s="56"/>
      <c r="F84" s="56"/>
      <c r="G84" s="56"/>
      <c r="H84" s="56"/>
      <c r="I84" s="56"/>
      <c r="J84" s="56"/>
      <c r="K84" s="56"/>
      <c r="M84" s="56"/>
      <c r="N84" s="56"/>
      <c r="O84" s="56"/>
      <c r="P84" s="56"/>
    </row>
    <row r="85" spans="1:16" ht="15.75" x14ac:dyDescent="0.25">
      <c r="A85" s="27" t="s">
        <v>179</v>
      </c>
      <c r="B85" s="56"/>
      <c r="C85" s="56"/>
      <c r="D85" s="56"/>
      <c r="E85" s="56"/>
      <c r="F85" s="56"/>
      <c r="G85" s="56"/>
      <c r="H85" s="56"/>
      <c r="I85" s="56"/>
      <c r="J85" s="56"/>
      <c r="K85" s="56"/>
      <c r="M85" s="56"/>
      <c r="N85" s="56"/>
      <c r="O85" s="56"/>
      <c r="P85" s="56"/>
    </row>
    <row r="86" spans="1:16" ht="15.75" x14ac:dyDescent="0.25">
      <c r="A86" s="27" t="s">
        <v>180</v>
      </c>
      <c r="B86" s="56"/>
      <c r="C86" s="56"/>
      <c r="D86" s="56"/>
      <c r="E86" s="56"/>
      <c r="F86" s="56"/>
      <c r="G86" s="56"/>
      <c r="H86" s="56"/>
      <c r="I86" s="56"/>
      <c r="J86" s="56"/>
      <c r="K86" s="56"/>
      <c r="M86" s="56"/>
      <c r="N86" s="56"/>
      <c r="O86" s="56"/>
      <c r="P86" s="56"/>
    </row>
    <row r="87" spans="1:16" ht="15.75" x14ac:dyDescent="0.25">
      <c r="A87" s="27" t="s">
        <v>181</v>
      </c>
      <c r="B87" s="56"/>
      <c r="C87" s="56"/>
      <c r="D87" s="56"/>
      <c r="E87" s="61"/>
      <c r="F87" s="56"/>
      <c r="G87" s="56"/>
      <c r="H87" s="56"/>
      <c r="I87" s="56"/>
      <c r="J87" s="56"/>
      <c r="K87" s="56"/>
      <c r="M87" s="56"/>
      <c r="N87" s="56"/>
      <c r="O87" s="56"/>
      <c r="P87" s="56"/>
    </row>
    <row r="88" spans="1:16" ht="15.75" x14ac:dyDescent="0.25">
      <c r="A88" s="27" t="s">
        <v>182</v>
      </c>
      <c r="B88" s="56"/>
      <c r="C88" s="56"/>
      <c r="D88" s="56"/>
      <c r="E88" s="56"/>
      <c r="F88" s="56"/>
      <c r="G88" s="56"/>
      <c r="H88" s="56"/>
      <c r="I88" s="56"/>
      <c r="J88" s="56"/>
      <c r="K88" s="56"/>
      <c r="M88" s="56"/>
      <c r="N88" s="56"/>
      <c r="O88" s="56"/>
      <c r="P88" s="56"/>
    </row>
    <row r="89" spans="1:16" ht="15.75" x14ac:dyDescent="0.25">
      <c r="A89" s="27" t="s">
        <v>183</v>
      </c>
      <c r="B89" s="56"/>
      <c r="C89" s="56"/>
      <c r="D89" s="56"/>
      <c r="E89" s="56"/>
      <c r="F89" s="56"/>
      <c r="G89" s="56"/>
      <c r="H89" s="56"/>
      <c r="I89" s="56"/>
      <c r="J89" s="56"/>
      <c r="K89" s="56"/>
      <c r="M89" s="56"/>
      <c r="N89" s="56"/>
      <c r="O89" s="56"/>
      <c r="P89" s="56"/>
    </row>
    <row r="90" spans="1:16" ht="15.75" x14ac:dyDescent="0.25">
      <c r="A90" s="27" t="s">
        <v>184</v>
      </c>
      <c r="B90" s="56"/>
      <c r="C90" s="56"/>
      <c r="D90" s="56"/>
      <c r="E90" s="56"/>
      <c r="F90" s="56"/>
      <c r="G90" s="56"/>
      <c r="H90" s="56"/>
      <c r="I90" s="56"/>
      <c r="J90" s="56"/>
      <c r="K90" s="56"/>
      <c r="M90" s="56"/>
      <c r="N90" s="56"/>
      <c r="O90" s="56"/>
      <c r="P90" s="56"/>
    </row>
    <row r="91" spans="1:16" ht="15.75" x14ac:dyDescent="0.25">
      <c r="A91" s="27" t="s">
        <v>185</v>
      </c>
      <c r="B91" s="56"/>
      <c r="C91" s="56"/>
      <c r="D91" s="56"/>
      <c r="E91" s="56"/>
      <c r="F91" s="56"/>
      <c r="G91" s="56"/>
      <c r="H91" s="56"/>
      <c r="I91" s="56"/>
      <c r="J91" s="56"/>
      <c r="K91" s="56"/>
      <c r="M91" s="56"/>
      <c r="N91" s="56"/>
      <c r="O91" s="56"/>
      <c r="P91" s="56"/>
    </row>
    <row r="92" spans="1:16" ht="15.75" x14ac:dyDescent="0.25">
      <c r="A92" s="27" t="s">
        <v>186</v>
      </c>
      <c r="B92" s="56"/>
      <c r="C92" s="56"/>
      <c r="D92" s="56"/>
      <c r="E92" s="56"/>
      <c r="F92" s="56"/>
      <c r="G92" s="56"/>
      <c r="H92" s="56"/>
      <c r="I92" s="56"/>
      <c r="J92" s="56"/>
      <c r="K92" s="56"/>
      <c r="M92" s="56"/>
      <c r="N92" s="56"/>
      <c r="O92" s="56"/>
      <c r="P92" s="56"/>
    </row>
    <row r="93" spans="1:16" ht="15.75" x14ac:dyDescent="0.25">
      <c r="A93" s="27" t="s">
        <v>187</v>
      </c>
      <c r="B93" s="56"/>
      <c r="C93" s="56"/>
      <c r="D93" s="56"/>
      <c r="E93" s="56"/>
      <c r="F93" s="56"/>
      <c r="G93" s="56"/>
      <c r="H93" s="56"/>
      <c r="I93" s="56"/>
      <c r="J93" s="56"/>
      <c r="K93" s="56"/>
      <c r="M93" s="56"/>
      <c r="N93" s="56"/>
      <c r="O93" s="56"/>
      <c r="P93" s="56"/>
    </row>
    <row r="94" spans="1:16" ht="15.75" x14ac:dyDescent="0.25">
      <c r="A94" s="37" t="s">
        <v>188</v>
      </c>
      <c r="B94" s="56"/>
      <c r="C94" s="56"/>
      <c r="D94" s="56"/>
      <c r="E94" s="56"/>
      <c r="F94" s="56"/>
      <c r="G94" s="56"/>
      <c r="H94" s="56"/>
      <c r="I94" s="56"/>
      <c r="J94" s="56"/>
      <c r="K94" s="56"/>
      <c r="M94" s="56"/>
      <c r="N94" s="56"/>
      <c r="O94" s="56"/>
      <c r="P94" s="56"/>
    </row>
    <row r="95" spans="1:16" ht="15.75" x14ac:dyDescent="0.25">
      <c r="A95" s="27" t="s">
        <v>189</v>
      </c>
      <c r="B95" s="56"/>
      <c r="C95" s="56"/>
      <c r="D95" s="56"/>
      <c r="E95" s="56"/>
      <c r="F95" s="56"/>
      <c r="G95" s="56"/>
      <c r="H95" s="56"/>
      <c r="I95" s="56"/>
      <c r="J95" s="56"/>
      <c r="K95" s="56"/>
      <c r="M95" s="56"/>
      <c r="N95" s="56"/>
      <c r="O95" s="56"/>
      <c r="P95" s="56"/>
    </row>
    <row r="96" spans="1:16" ht="15.75" x14ac:dyDescent="0.25">
      <c r="A96" s="27" t="s">
        <v>190</v>
      </c>
      <c r="B96" s="56"/>
      <c r="C96" s="56"/>
      <c r="D96" s="56"/>
      <c r="E96" s="56"/>
      <c r="F96" s="56"/>
      <c r="G96" s="56"/>
      <c r="H96" s="56"/>
      <c r="I96" s="56"/>
      <c r="J96" s="56"/>
      <c r="K96" s="56"/>
      <c r="M96" s="56"/>
      <c r="N96" s="56"/>
      <c r="O96" s="56"/>
      <c r="P96" s="56"/>
    </row>
    <row r="97" spans="1:16" ht="15.75" x14ac:dyDescent="0.25">
      <c r="A97" s="27" t="s">
        <v>191</v>
      </c>
      <c r="B97" s="56"/>
      <c r="C97" s="56"/>
      <c r="D97" s="56"/>
      <c r="E97" s="56"/>
      <c r="F97" s="56"/>
      <c r="G97" s="56"/>
      <c r="H97" s="56"/>
      <c r="I97" s="56"/>
      <c r="J97" s="56"/>
      <c r="K97" s="56"/>
      <c r="M97" s="56"/>
      <c r="N97" s="56"/>
      <c r="O97" s="56"/>
      <c r="P97" s="56"/>
    </row>
    <row r="98" spans="1:16" ht="15.75" x14ac:dyDescent="0.25">
      <c r="A98" s="27" t="s">
        <v>192</v>
      </c>
      <c r="B98" s="56"/>
      <c r="C98" s="56"/>
      <c r="D98" s="56"/>
      <c r="E98" s="56"/>
      <c r="F98" s="56"/>
      <c r="G98" s="56"/>
      <c r="H98" s="56"/>
      <c r="I98" s="56"/>
      <c r="J98" s="56"/>
      <c r="K98" s="56"/>
      <c r="M98" s="56"/>
      <c r="N98" s="56"/>
      <c r="O98" s="56"/>
      <c r="P98" s="56"/>
    </row>
    <row r="99" spans="1:16" ht="15.75" x14ac:dyDescent="0.25">
      <c r="A99" s="27" t="s">
        <v>193</v>
      </c>
      <c r="B99" s="56"/>
      <c r="C99" s="56"/>
      <c r="D99" s="56"/>
      <c r="E99" s="56"/>
      <c r="F99" s="56"/>
      <c r="G99" s="56"/>
      <c r="H99" s="56"/>
      <c r="I99" s="56"/>
      <c r="J99" s="56"/>
      <c r="K99" s="56"/>
      <c r="M99" s="56"/>
      <c r="N99" s="56"/>
      <c r="O99" s="56"/>
      <c r="P99" s="56"/>
    </row>
    <row r="100" spans="1:16" ht="15.75" x14ac:dyDescent="0.25">
      <c r="A100" s="27" t="s">
        <v>194</v>
      </c>
      <c r="B100" s="56"/>
      <c r="C100" s="56"/>
      <c r="D100" s="56"/>
      <c r="E100" s="56"/>
      <c r="F100" s="56"/>
      <c r="G100" s="56"/>
      <c r="H100" s="56"/>
      <c r="I100" s="56"/>
      <c r="J100" s="56"/>
      <c r="K100" s="56"/>
      <c r="M100" s="56"/>
      <c r="N100" s="56"/>
      <c r="O100" s="56"/>
      <c r="P100" s="56"/>
    </row>
    <row r="101" spans="1:16" s="65" customFormat="1" ht="15.75" x14ac:dyDescent="0.25">
      <c r="A101" s="63" t="s">
        <v>195</v>
      </c>
      <c r="B101" s="64"/>
      <c r="C101" s="64"/>
      <c r="D101" s="64"/>
      <c r="E101" s="64"/>
      <c r="F101" s="64"/>
      <c r="G101" s="64"/>
      <c r="H101" s="64"/>
      <c r="I101" s="64"/>
      <c r="J101" s="64"/>
      <c r="K101" s="64"/>
      <c r="M101" s="64"/>
      <c r="N101" s="64"/>
      <c r="O101" s="64"/>
      <c r="P101" s="64"/>
    </row>
    <row r="102" spans="1:16" ht="15.75" x14ac:dyDescent="0.25">
      <c r="A102" s="27" t="s">
        <v>274</v>
      </c>
      <c r="B102" s="56"/>
      <c r="C102" s="56"/>
      <c r="D102" s="56"/>
      <c r="E102" s="56"/>
      <c r="F102" s="56"/>
      <c r="G102" s="56"/>
      <c r="H102" s="56"/>
      <c r="I102" s="56"/>
      <c r="J102" s="56"/>
      <c r="K102" s="56"/>
      <c r="M102" s="56"/>
      <c r="N102" s="56"/>
      <c r="O102" s="56"/>
      <c r="P102" s="56"/>
    </row>
    <row r="103" spans="1:16" ht="15.75" x14ac:dyDescent="0.25">
      <c r="A103" s="27" t="s">
        <v>196</v>
      </c>
      <c r="B103" s="56"/>
      <c r="C103" s="56"/>
      <c r="D103" s="56"/>
      <c r="E103" s="56"/>
      <c r="F103" s="56"/>
      <c r="G103" s="56"/>
      <c r="H103" s="56"/>
      <c r="I103" s="56"/>
      <c r="J103" s="56"/>
      <c r="K103" s="56"/>
      <c r="M103" s="56"/>
      <c r="N103" s="56"/>
      <c r="O103" s="56"/>
      <c r="P103" s="56"/>
    </row>
    <row r="104" spans="1:16" ht="30" customHeight="1" x14ac:dyDescent="0.25">
      <c r="A104" s="175" t="s">
        <v>0</v>
      </c>
      <c r="B104" s="175"/>
      <c r="C104" s="56"/>
      <c r="D104" s="56"/>
      <c r="E104" s="56"/>
      <c r="F104" s="56"/>
      <c r="G104" s="56"/>
      <c r="H104" s="56"/>
      <c r="I104" s="56"/>
      <c r="J104" s="56"/>
      <c r="K104" s="56"/>
      <c r="M104" s="56"/>
      <c r="N104" s="56"/>
      <c r="O104" s="56"/>
      <c r="P104" s="56"/>
    </row>
  </sheetData>
  <mergeCells count="1">
    <mergeCell ref="A104:B104"/>
  </mergeCells>
  <hyperlinks>
    <hyperlink ref="A104" r:id="rId1" location="copyright-and-creative-commons" display="© Commonwealth of Australia" xr:uid="{01A0B7E7-F9B9-4A72-A908-23BE6723B79B}"/>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40673-2B11-4E8D-8793-2E49E932193E}">
  <dimension ref="A1:BG59"/>
  <sheetViews>
    <sheetView zoomScaleNormal="100" workbookViewId="0"/>
  </sheetViews>
  <sheetFormatPr defaultColWidth="0" defaultRowHeight="14.45" customHeight="1" zeroHeight="1" x14ac:dyDescent="0.25"/>
  <cols>
    <col min="1" max="6" width="20.7109375" customWidth="1"/>
    <col min="7" max="13" width="10.7109375" customWidth="1"/>
    <col min="14" max="59" width="0" hidden="1" customWidth="1"/>
    <col min="60" max="16384" width="8.85546875" hidden="1"/>
  </cols>
  <sheetData>
    <row r="1" spans="1:59" ht="0.95" customHeight="1" x14ac:dyDescent="0.25">
      <c r="A1" s="55" t="s">
        <v>290</v>
      </c>
      <c r="B1" s="55"/>
    </row>
    <row r="2" spans="1:59" s="2" customFormat="1" ht="60" customHeight="1" x14ac:dyDescent="0.25">
      <c r="A2" s="172" t="s">
        <v>43</v>
      </c>
      <c r="B2" s="172"/>
      <c r="C2" s="172"/>
      <c r="D2" s="172"/>
      <c r="E2" s="66"/>
      <c r="F2" s="66"/>
      <c r="G2" s="66"/>
      <c r="H2" s="66"/>
      <c r="I2" s="66"/>
      <c r="J2" s="66"/>
      <c r="K2" s="66"/>
      <c r="L2" s="67"/>
      <c r="M2" s="67"/>
      <c r="N2" s="67"/>
      <c r="O2" s="67"/>
      <c r="P2" s="67"/>
      <c r="Q2" s="67"/>
      <c r="R2" s="66"/>
      <c r="S2" s="67"/>
      <c r="T2" s="67"/>
      <c r="U2" s="66"/>
      <c r="V2" s="66"/>
      <c r="W2" s="66"/>
      <c r="X2" s="67"/>
      <c r="Y2" s="67"/>
      <c r="Z2" s="67"/>
      <c r="AA2" s="67"/>
      <c r="AB2" s="67"/>
      <c r="AC2" s="67"/>
      <c r="AD2" s="67"/>
      <c r="AE2" s="67"/>
      <c r="AF2" s="66"/>
      <c r="AG2" s="67"/>
      <c r="AH2" s="67"/>
      <c r="AI2" s="66"/>
      <c r="AJ2" s="66"/>
      <c r="AK2" s="66"/>
      <c r="AL2" s="66"/>
      <c r="AM2" s="67"/>
      <c r="AN2" s="67"/>
      <c r="AO2" s="67"/>
      <c r="AP2" s="67"/>
      <c r="AQ2" s="67"/>
      <c r="AR2" s="67"/>
      <c r="AS2" s="67"/>
      <c r="AT2" s="66"/>
      <c r="AU2" s="67"/>
      <c r="AV2" s="67"/>
      <c r="AW2" s="66"/>
      <c r="AX2" s="66"/>
      <c r="AY2" s="66"/>
      <c r="AZ2" s="66"/>
      <c r="BA2" s="66"/>
      <c r="BB2" s="67"/>
      <c r="BC2" s="67"/>
      <c r="BD2" s="66"/>
      <c r="BE2" s="66"/>
      <c r="BF2" s="66"/>
      <c r="BG2" s="66"/>
    </row>
    <row r="3" spans="1:59" s="159" customFormat="1" ht="36" customHeight="1" thickBot="1" x14ac:dyDescent="0.35">
      <c r="A3" s="159" t="s">
        <v>263</v>
      </c>
    </row>
    <row r="4" spans="1:59" ht="30" customHeight="1" thickTop="1" x14ac:dyDescent="0.25">
      <c r="A4" s="5" t="s">
        <v>197</v>
      </c>
      <c r="B4" s="68"/>
      <c r="C4" s="68"/>
      <c r="D4" s="68"/>
      <c r="E4" s="68"/>
      <c r="F4" s="68"/>
      <c r="G4" s="68"/>
      <c r="H4" s="68"/>
      <c r="I4" s="69"/>
      <c r="J4" s="70"/>
      <c r="K4" s="70"/>
      <c r="L4" s="70"/>
      <c r="M4" s="70"/>
      <c r="N4" s="70"/>
      <c r="O4" s="70"/>
      <c r="P4" s="69"/>
      <c r="Q4" s="70"/>
      <c r="R4" s="70"/>
      <c r="S4" s="71"/>
      <c r="T4" s="71"/>
      <c r="U4" s="71"/>
      <c r="V4" s="71"/>
      <c r="W4" s="71"/>
      <c r="X4" s="71"/>
    </row>
    <row r="5" spans="1:59" ht="19.899999999999999" customHeight="1" x14ac:dyDescent="0.25">
      <c r="A5" s="37" t="s">
        <v>291</v>
      </c>
      <c r="B5" s="72"/>
      <c r="C5" s="72"/>
      <c r="D5" s="72"/>
      <c r="E5" s="72"/>
      <c r="F5" s="72"/>
      <c r="G5" s="72"/>
      <c r="H5" s="72"/>
      <c r="I5" s="72"/>
      <c r="J5" s="73"/>
      <c r="K5" s="73"/>
      <c r="L5" s="73"/>
      <c r="M5" s="73"/>
      <c r="N5" s="73"/>
      <c r="O5" s="73"/>
      <c r="P5" s="73"/>
      <c r="Q5" s="73"/>
      <c r="R5" s="73"/>
      <c r="S5" s="71"/>
      <c r="T5" s="71"/>
      <c r="U5" s="71"/>
      <c r="V5" s="71"/>
      <c r="W5" s="71"/>
      <c r="X5" s="71"/>
    </row>
    <row r="6" spans="1:59" ht="15.75" x14ac:dyDescent="0.25">
      <c r="A6" s="37" t="s">
        <v>198</v>
      </c>
      <c r="B6" s="72"/>
      <c r="C6" s="72"/>
      <c r="D6" s="72"/>
      <c r="E6" s="72"/>
      <c r="F6" s="72"/>
      <c r="G6" s="72"/>
      <c r="H6" s="72"/>
      <c r="I6" s="72"/>
      <c r="J6" s="74"/>
      <c r="K6" s="73"/>
      <c r="L6" s="73"/>
      <c r="M6" s="73"/>
      <c r="N6" s="73"/>
      <c r="O6" s="73"/>
      <c r="P6" s="73"/>
      <c r="Q6" s="73"/>
      <c r="R6" s="73"/>
      <c r="S6" s="71"/>
      <c r="T6" s="71"/>
      <c r="U6" s="71"/>
      <c r="V6" s="71"/>
      <c r="W6" s="71"/>
      <c r="X6" s="71"/>
    </row>
    <row r="7" spans="1:59" ht="30" customHeight="1" x14ac:dyDescent="0.25">
      <c r="A7" s="37" t="s">
        <v>199</v>
      </c>
      <c r="B7" s="75"/>
      <c r="C7" s="75"/>
      <c r="D7" s="75"/>
      <c r="E7" s="75"/>
      <c r="F7" s="75"/>
      <c r="G7" s="75"/>
      <c r="H7" s="75"/>
      <c r="I7" s="75"/>
      <c r="J7" s="38"/>
      <c r="K7" s="38"/>
      <c r="L7" s="38"/>
      <c r="M7" s="38"/>
      <c r="N7" s="38"/>
      <c r="O7" s="38"/>
      <c r="P7" s="38"/>
      <c r="Q7" s="38"/>
      <c r="R7" s="38"/>
      <c r="S7" s="27"/>
      <c r="T7" s="27"/>
      <c r="U7" s="27"/>
      <c r="V7" s="27"/>
      <c r="W7" s="27"/>
      <c r="X7" s="27"/>
    </row>
    <row r="8" spans="1:59" ht="15.75" x14ac:dyDescent="0.25">
      <c r="A8" s="37" t="s">
        <v>256</v>
      </c>
      <c r="B8" s="75"/>
      <c r="C8" s="75"/>
      <c r="D8" s="75"/>
      <c r="E8" s="75"/>
      <c r="F8" s="75"/>
      <c r="G8" s="75"/>
      <c r="H8" s="75"/>
      <c r="I8" s="75"/>
      <c r="J8" s="76"/>
      <c r="K8" s="76"/>
      <c r="L8" s="76"/>
      <c r="M8" s="76"/>
      <c r="N8" s="76"/>
      <c r="O8" s="76"/>
      <c r="P8" s="76"/>
      <c r="Q8" s="76"/>
      <c r="R8" s="76"/>
      <c r="S8" s="71"/>
      <c r="T8" s="71"/>
      <c r="U8" s="71"/>
      <c r="V8" s="71"/>
      <c r="W8" s="71"/>
      <c r="X8" s="71"/>
    </row>
    <row r="9" spans="1:59" ht="15.75" x14ac:dyDescent="0.25">
      <c r="A9" s="37" t="s">
        <v>200</v>
      </c>
      <c r="B9" s="75"/>
      <c r="C9" s="75"/>
      <c r="D9" s="75"/>
      <c r="E9" s="75"/>
      <c r="F9" s="75"/>
      <c r="G9" s="75"/>
      <c r="H9" s="75"/>
      <c r="I9" s="75"/>
      <c r="J9" s="76"/>
      <c r="K9" s="76"/>
      <c r="L9" s="76"/>
      <c r="M9" s="76"/>
      <c r="N9" s="76"/>
      <c r="O9" s="76"/>
      <c r="P9" s="76"/>
      <c r="Q9" s="76"/>
      <c r="R9" s="76"/>
      <c r="S9" s="71"/>
      <c r="T9" s="71"/>
      <c r="U9" s="71"/>
      <c r="V9" s="71"/>
      <c r="W9" s="71"/>
      <c r="X9" s="71"/>
    </row>
    <row r="10" spans="1:59" ht="30" customHeight="1" x14ac:dyDescent="0.25">
      <c r="A10" s="5" t="s">
        <v>257</v>
      </c>
      <c r="B10" s="77"/>
      <c r="C10" s="77"/>
      <c r="D10" s="77"/>
      <c r="E10" s="77"/>
      <c r="F10" s="77"/>
      <c r="G10" s="77"/>
      <c r="H10" s="27"/>
      <c r="I10" s="27"/>
      <c r="J10" s="27"/>
      <c r="K10" s="27"/>
      <c r="L10" s="27"/>
      <c r="M10" s="27"/>
      <c r="N10" s="27"/>
      <c r="O10" s="27"/>
      <c r="P10" s="27"/>
      <c r="Q10" s="27"/>
      <c r="R10" s="27"/>
      <c r="S10" s="27"/>
      <c r="T10" s="27"/>
      <c r="U10" s="27"/>
      <c r="V10" s="27"/>
      <c r="W10" s="27"/>
      <c r="X10" s="27"/>
    </row>
    <row r="11" spans="1:59" ht="15.75" x14ac:dyDescent="0.25">
      <c r="A11" s="78" t="s">
        <v>201</v>
      </c>
      <c r="B11" s="79"/>
      <c r="C11" s="79"/>
      <c r="D11" s="79"/>
      <c r="E11" s="79"/>
      <c r="F11" s="79"/>
      <c r="G11" s="79"/>
      <c r="H11" s="71"/>
      <c r="I11" s="71"/>
      <c r="J11" s="71"/>
      <c r="K11" s="71"/>
      <c r="L11" s="71"/>
      <c r="M11" s="71"/>
      <c r="N11" s="71"/>
      <c r="O11" s="71"/>
      <c r="P11" s="71"/>
      <c r="Q11" s="71"/>
      <c r="R11" s="71"/>
      <c r="S11" s="71"/>
      <c r="T11" s="71"/>
      <c r="U11" s="71"/>
      <c r="V11" s="71"/>
      <c r="W11" s="71"/>
      <c r="X11" s="71"/>
    </row>
    <row r="12" spans="1:59" ht="15.75" x14ac:dyDescent="0.25">
      <c r="A12" s="37" t="s">
        <v>202</v>
      </c>
      <c r="B12" s="79"/>
      <c r="C12" s="79"/>
      <c r="D12" s="79"/>
      <c r="E12" s="79"/>
      <c r="F12" s="79"/>
      <c r="G12" s="79"/>
      <c r="H12" s="71"/>
      <c r="I12" s="71"/>
      <c r="J12" s="71"/>
      <c r="K12" s="71"/>
      <c r="L12" s="71"/>
      <c r="M12" s="71"/>
      <c r="N12" s="71"/>
      <c r="O12" s="71"/>
      <c r="P12" s="71"/>
      <c r="Q12" s="71"/>
      <c r="R12" s="71"/>
      <c r="S12" s="71"/>
      <c r="T12" s="71"/>
      <c r="U12" s="71"/>
      <c r="V12" s="71"/>
      <c r="W12" s="71"/>
      <c r="X12" s="71"/>
    </row>
    <row r="13" spans="1:59" ht="15.75" x14ac:dyDescent="0.25">
      <c r="A13" s="80" t="s">
        <v>203</v>
      </c>
      <c r="B13" s="81"/>
      <c r="C13" s="81"/>
      <c r="D13" s="81"/>
      <c r="E13" s="81"/>
      <c r="F13" s="81"/>
      <c r="G13" s="81"/>
      <c r="H13" s="71"/>
      <c r="I13" s="71"/>
      <c r="J13" s="71"/>
      <c r="K13" s="71"/>
      <c r="L13" s="71"/>
      <c r="M13" s="71"/>
      <c r="N13" s="71"/>
      <c r="O13" s="71"/>
      <c r="P13" s="71"/>
      <c r="Q13" s="71"/>
      <c r="R13" s="71"/>
      <c r="S13" s="71"/>
      <c r="T13" s="71"/>
      <c r="U13" s="71"/>
      <c r="V13" s="71"/>
      <c r="W13" s="71"/>
      <c r="X13" s="71"/>
    </row>
    <row r="14" spans="1:59" ht="15.75" x14ac:dyDescent="0.25">
      <c r="A14" s="82" t="s">
        <v>204</v>
      </c>
      <c r="B14" s="81"/>
      <c r="C14" s="81"/>
      <c r="D14" s="81"/>
      <c r="E14" s="81"/>
      <c r="F14" s="81"/>
      <c r="G14" s="81"/>
      <c r="H14" s="71"/>
      <c r="I14" s="71"/>
      <c r="J14" s="71"/>
      <c r="K14" s="71"/>
      <c r="L14" s="71"/>
      <c r="M14" s="71"/>
      <c r="N14" s="71"/>
      <c r="O14" s="71"/>
      <c r="P14" s="71"/>
      <c r="Q14" s="71"/>
      <c r="R14" s="71"/>
      <c r="S14" s="71"/>
      <c r="T14" s="71"/>
      <c r="U14" s="71"/>
      <c r="V14" s="71"/>
      <c r="W14" s="71"/>
      <c r="X14" s="71"/>
    </row>
    <row r="15" spans="1:59" ht="15.75" x14ac:dyDescent="0.25">
      <c r="A15" s="83" t="s">
        <v>205</v>
      </c>
      <c r="B15" s="84"/>
      <c r="C15" s="84"/>
      <c r="D15" s="84"/>
      <c r="E15" s="84"/>
      <c r="F15" s="84"/>
      <c r="G15" s="84"/>
      <c r="H15" s="71"/>
      <c r="I15" s="71"/>
      <c r="J15" s="71"/>
      <c r="K15" s="71"/>
      <c r="L15" s="71"/>
      <c r="M15" s="71"/>
      <c r="N15" s="71"/>
      <c r="O15" s="71"/>
      <c r="P15" s="71"/>
      <c r="Q15" s="71"/>
      <c r="R15" s="71"/>
      <c r="S15" s="71"/>
      <c r="T15" s="71"/>
      <c r="U15" s="71"/>
      <c r="V15" s="71"/>
      <c r="W15" s="71"/>
      <c r="X15" s="71"/>
    </row>
    <row r="16" spans="1:59" ht="30" customHeight="1" x14ac:dyDescent="0.25">
      <c r="A16" s="5" t="s">
        <v>258</v>
      </c>
      <c r="B16" s="77"/>
      <c r="C16" s="77"/>
      <c r="D16" s="77"/>
      <c r="E16" s="77"/>
      <c r="F16" s="77"/>
      <c r="G16" s="77"/>
      <c r="H16" s="5"/>
      <c r="I16" s="5"/>
      <c r="J16" s="5"/>
      <c r="K16" s="5"/>
      <c r="L16" s="5"/>
      <c r="M16" s="5"/>
      <c r="N16" s="5"/>
      <c r="O16" s="5"/>
      <c r="P16" s="5"/>
      <c r="Q16" s="5"/>
      <c r="R16" s="5"/>
      <c r="S16" s="5"/>
      <c r="T16" s="5"/>
      <c r="U16" s="5"/>
      <c r="V16" s="5"/>
      <c r="W16" s="5"/>
      <c r="X16" s="5"/>
    </row>
    <row r="17" spans="1:24" ht="15.75" x14ac:dyDescent="0.25">
      <c r="A17" s="78" t="s">
        <v>206</v>
      </c>
      <c r="B17" s="79"/>
      <c r="C17" s="79"/>
      <c r="D17" s="79"/>
      <c r="E17" s="79"/>
      <c r="F17" s="79"/>
      <c r="G17" s="79"/>
      <c r="H17" s="71"/>
      <c r="I17" s="71"/>
      <c r="J17" s="71"/>
      <c r="K17" s="71"/>
      <c r="L17" s="71"/>
      <c r="M17" s="71"/>
      <c r="N17" s="71"/>
      <c r="O17" s="71"/>
      <c r="P17" s="71"/>
      <c r="Q17" s="71"/>
      <c r="R17" s="71"/>
      <c r="S17" s="71"/>
      <c r="T17" s="71"/>
      <c r="U17" s="71"/>
      <c r="V17" s="71"/>
      <c r="W17" s="71"/>
      <c r="X17" s="71"/>
    </row>
    <row r="18" spans="1:24" ht="15.75" x14ac:dyDescent="0.25">
      <c r="A18" s="78" t="s">
        <v>207</v>
      </c>
      <c r="B18" s="79"/>
      <c r="C18" s="79"/>
      <c r="D18" s="79"/>
      <c r="E18" s="79"/>
      <c r="F18" s="79"/>
      <c r="G18" s="79"/>
      <c r="H18" s="71"/>
      <c r="I18" s="71"/>
      <c r="J18" s="71"/>
      <c r="K18" s="71"/>
      <c r="L18" s="71"/>
      <c r="M18" s="71"/>
      <c r="N18" s="71"/>
      <c r="O18" s="71"/>
      <c r="P18" s="71"/>
      <c r="Q18" s="71"/>
      <c r="R18" s="71"/>
      <c r="S18" s="71"/>
      <c r="T18" s="71"/>
      <c r="U18" s="71"/>
      <c r="V18" s="71"/>
      <c r="W18" s="71"/>
      <c r="X18" s="71"/>
    </row>
    <row r="19" spans="1:24" ht="15.75" x14ac:dyDescent="0.25">
      <c r="A19" s="78" t="s">
        <v>208</v>
      </c>
      <c r="B19" s="79"/>
      <c r="C19" s="79"/>
      <c r="D19" s="79"/>
      <c r="E19" s="79"/>
      <c r="F19" s="79"/>
      <c r="G19" s="79"/>
      <c r="H19" s="71"/>
      <c r="I19" s="71"/>
      <c r="J19" s="71"/>
      <c r="K19" s="71"/>
      <c r="L19" s="71"/>
      <c r="M19" s="71"/>
      <c r="N19" s="71"/>
      <c r="O19" s="71"/>
      <c r="P19" s="71"/>
      <c r="Q19" s="71"/>
      <c r="R19" s="71"/>
      <c r="S19" s="71"/>
      <c r="T19" s="71"/>
      <c r="U19" s="71"/>
      <c r="V19" s="71"/>
      <c r="W19" s="71"/>
      <c r="X19" s="71"/>
    </row>
    <row r="20" spans="1:24" ht="15.75" x14ac:dyDescent="0.25">
      <c r="A20" s="78" t="s">
        <v>209</v>
      </c>
      <c r="B20" s="79"/>
      <c r="C20" s="79"/>
      <c r="D20" s="79"/>
      <c r="E20" s="79"/>
      <c r="F20" s="79"/>
      <c r="G20" s="79"/>
      <c r="H20" s="71"/>
      <c r="I20" s="71"/>
      <c r="J20" s="71"/>
      <c r="K20" s="71"/>
      <c r="L20" s="71"/>
      <c r="M20" s="71"/>
      <c r="N20" s="71"/>
      <c r="O20" s="71"/>
      <c r="P20" s="71"/>
      <c r="Q20" s="71"/>
      <c r="R20" s="71"/>
      <c r="S20" s="71"/>
      <c r="T20" s="71"/>
      <c r="U20" s="71"/>
      <c r="V20" s="71"/>
      <c r="W20" s="71"/>
      <c r="X20" s="71"/>
    </row>
    <row r="21" spans="1:24" ht="15.75" x14ac:dyDescent="0.25">
      <c r="A21" s="85" t="s">
        <v>210</v>
      </c>
      <c r="B21" s="86"/>
      <c r="C21" s="86"/>
      <c r="D21" s="86"/>
      <c r="E21" s="86"/>
      <c r="F21" s="86"/>
      <c r="G21" s="86"/>
      <c r="H21" s="71"/>
      <c r="I21" s="71"/>
      <c r="J21" s="71"/>
      <c r="K21" s="71"/>
      <c r="L21" s="71"/>
      <c r="M21" s="71"/>
      <c r="N21" s="71"/>
      <c r="O21" s="71"/>
      <c r="P21" s="71"/>
      <c r="Q21" s="71"/>
      <c r="R21" s="71"/>
      <c r="S21" s="71"/>
      <c r="T21" s="71"/>
      <c r="U21" s="71"/>
      <c r="V21" s="71"/>
      <c r="W21" s="71"/>
      <c r="X21" s="71"/>
    </row>
    <row r="22" spans="1:24" ht="30" customHeight="1" x14ac:dyDescent="0.25">
      <c r="A22" s="38" t="s">
        <v>211</v>
      </c>
      <c r="B22" s="40"/>
      <c r="C22" s="40"/>
      <c r="D22" s="40"/>
      <c r="E22" s="40"/>
      <c r="F22" s="40"/>
      <c r="G22" s="40"/>
      <c r="H22" s="27"/>
      <c r="I22" s="27"/>
      <c r="J22" s="27"/>
      <c r="K22" s="27"/>
      <c r="L22" s="27"/>
      <c r="M22" s="27"/>
      <c r="N22" s="27"/>
      <c r="O22" s="27"/>
      <c r="P22" s="27"/>
      <c r="Q22" s="27"/>
      <c r="R22" s="27"/>
      <c r="S22" s="27"/>
      <c r="T22" s="27"/>
      <c r="U22" s="27"/>
      <c r="V22" s="27"/>
      <c r="W22" s="27"/>
      <c r="X22" s="27"/>
    </row>
    <row r="23" spans="1:24" ht="30" customHeight="1" x14ac:dyDescent="0.25">
      <c r="A23" s="27"/>
      <c r="B23" s="183" t="s">
        <v>212</v>
      </c>
      <c r="C23" s="183"/>
      <c r="D23" s="183"/>
      <c r="E23" s="183"/>
      <c r="F23" s="87" t="s">
        <v>213</v>
      </c>
      <c r="G23" s="27"/>
      <c r="H23" s="27"/>
      <c r="I23" s="27"/>
      <c r="J23" s="27"/>
      <c r="K23" s="27"/>
      <c r="L23" s="27"/>
      <c r="M23" s="27"/>
      <c r="N23" s="27"/>
      <c r="O23" s="27"/>
      <c r="P23" s="27"/>
      <c r="Q23" s="27"/>
      <c r="R23" s="27"/>
      <c r="S23" s="27"/>
      <c r="T23" s="27"/>
      <c r="U23" s="27"/>
      <c r="V23" s="27"/>
      <c r="W23" s="27"/>
      <c r="X23" s="27"/>
    </row>
    <row r="24" spans="1:24" ht="55.15" customHeight="1" x14ac:dyDescent="0.25">
      <c r="A24" s="184" t="s">
        <v>214</v>
      </c>
      <c r="B24" s="88" t="s">
        <v>215</v>
      </c>
      <c r="C24" s="88" t="s">
        <v>39</v>
      </c>
      <c r="D24" s="89" t="s">
        <v>38</v>
      </c>
      <c r="E24" s="88" t="s">
        <v>36</v>
      </c>
      <c r="F24" s="90" t="s">
        <v>216</v>
      </c>
      <c r="G24" s="27"/>
      <c r="H24" s="27"/>
      <c r="I24" s="27"/>
      <c r="J24" s="27"/>
      <c r="K24" s="91"/>
      <c r="L24" s="92"/>
      <c r="M24" s="27"/>
      <c r="N24" s="27"/>
      <c r="O24" s="27"/>
      <c r="P24" s="27"/>
      <c r="Q24" s="27"/>
      <c r="R24" s="27"/>
      <c r="S24" s="27"/>
      <c r="T24" s="27"/>
      <c r="U24" s="27"/>
      <c r="V24" s="27"/>
      <c r="W24" s="27"/>
      <c r="X24" s="27"/>
    </row>
    <row r="25" spans="1:24" ht="15" customHeight="1" x14ac:dyDescent="0.25">
      <c r="A25" s="184"/>
      <c r="B25" s="93" t="s">
        <v>217</v>
      </c>
      <c r="C25" s="93" t="s">
        <v>34</v>
      </c>
      <c r="D25" s="94" t="s">
        <v>34</v>
      </c>
      <c r="E25" s="93" t="s">
        <v>217</v>
      </c>
      <c r="F25" s="93" t="s">
        <v>217</v>
      </c>
      <c r="G25" s="71"/>
      <c r="H25" s="71"/>
      <c r="I25" s="71"/>
      <c r="J25" s="71"/>
      <c r="K25" s="93"/>
      <c r="L25" s="94"/>
      <c r="M25" s="71"/>
      <c r="N25" s="71"/>
      <c r="O25" s="71"/>
      <c r="P25" s="71"/>
      <c r="Q25" s="71"/>
      <c r="R25" s="71"/>
      <c r="S25" s="71"/>
      <c r="T25" s="71"/>
      <c r="U25" s="71"/>
      <c r="V25" s="71"/>
      <c r="W25" s="71"/>
      <c r="X25" s="71"/>
    </row>
    <row r="26" spans="1:24" ht="15" customHeight="1" x14ac:dyDescent="0.25">
      <c r="A26" s="95" t="s">
        <v>44</v>
      </c>
      <c r="B26" s="96">
        <v>57393</v>
      </c>
      <c r="C26" s="97">
        <v>4.2</v>
      </c>
      <c r="D26" s="97">
        <v>32.6</v>
      </c>
      <c r="E26" s="96">
        <v>176270</v>
      </c>
      <c r="F26" s="189">
        <f>B26*B26*(C26/100)*(C26/100)</f>
        <v>5810539.1760360012</v>
      </c>
      <c r="G26" s="71"/>
      <c r="H26" s="71"/>
      <c r="I26" s="71"/>
      <c r="J26" s="71"/>
      <c r="K26" s="71"/>
      <c r="L26" s="98"/>
      <c r="M26" s="97"/>
      <c r="N26" s="97"/>
      <c r="O26" s="98"/>
      <c r="P26" s="71"/>
      <c r="Q26" s="71"/>
      <c r="R26" s="71"/>
      <c r="S26" s="71"/>
      <c r="T26" s="71"/>
      <c r="U26" s="71"/>
      <c r="V26" s="71"/>
      <c r="W26" s="71"/>
      <c r="X26" s="71"/>
    </row>
    <row r="27" spans="1:24" ht="15" customHeight="1" x14ac:dyDescent="0.25">
      <c r="A27" s="95" t="s">
        <v>45</v>
      </c>
      <c r="B27" s="96">
        <v>47313</v>
      </c>
      <c r="C27" s="97">
        <v>4.4000000000000004</v>
      </c>
      <c r="D27" s="97">
        <v>23</v>
      </c>
      <c r="E27" s="96">
        <v>205296</v>
      </c>
      <c r="F27" s="189">
        <f>B27*B27*(C27/100)*(C27/100)</f>
        <v>4333774.659984001</v>
      </c>
      <c r="G27" s="71"/>
      <c r="H27" s="71"/>
      <c r="I27" s="71"/>
      <c r="J27" s="71"/>
      <c r="K27" s="71"/>
      <c r="L27" s="98"/>
      <c r="M27" s="97"/>
      <c r="N27" s="97"/>
      <c r="O27" s="98"/>
      <c r="P27" s="71"/>
      <c r="Q27" s="71"/>
      <c r="R27" s="71"/>
      <c r="S27" s="71"/>
      <c r="T27" s="71"/>
      <c r="U27" s="71"/>
      <c r="V27" s="71"/>
      <c r="W27" s="71"/>
      <c r="X27" s="71"/>
    </row>
    <row r="28" spans="1:24" ht="19.899999999999999" customHeight="1" x14ac:dyDescent="0.25">
      <c r="A28" s="149" t="s">
        <v>218</v>
      </c>
      <c r="B28" s="150">
        <f>SUM(B26:B27)</f>
        <v>104706</v>
      </c>
      <c r="C28" s="151"/>
      <c r="D28" s="152">
        <f>(B28/E28)*100</f>
        <v>27.441124209180064</v>
      </c>
      <c r="E28" s="153">
        <f>SUM(E26:E27)</f>
        <v>381566</v>
      </c>
      <c r="F28" s="150"/>
      <c r="G28" s="27"/>
      <c r="H28" s="27"/>
      <c r="I28" s="27"/>
      <c r="J28" s="27"/>
      <c r="K28" s="99"/>
      <c r="L28" s="100"/>
      <c r="M28" s="27"/>
      <c r="N28" s="27"/>
      <c r="O28" s="27"/>
      <c r="P28" s="27"/>
      <c r="Q28" s="27"/>
      <c r="R28" s="27"/>
      <c r="S28" s="27"/>
      <c r="T28" s="27"/>
      <c r="U28" s="27"/>
      <c r="V28" s="27"/>
      <c r="W28" s="27"/>
      <c r="X28" s="27"/>
    </row>
    <row r="29" spans="1:24" ht="30" customHeight="1" x14ac:dyDescent="0.25">
      <c r="A29" s="101" t="s">
        <v>219</v>
      </c>
      <c r="B29" s="85"/>
      <c r="C29" s="85"/>
      <c r="D29" s="85"/>
      <c r="E29" s="85"/>
      <c r="F29" s="85"/>
      <c r="G29" s="85"/>
      <c r="H29" s="102"/>
      <c r="I29" s="27"/>
      <c r="J29" s="27"/>
      <c r="K29" s="27"/>
      <c r="L29" s="27"/>
      <c r="M29" s="27"/>
      <c r="N29" s="27"/>
      <c r="O29" s="27"/>
      <c r="P29" s="27"/>
      <c r="Q29" s="27"/>
      <c r="R29" s="27"/>
      <c r="S29" s="27"/>
      <c r="T29" s="27"/>
      <c r="U29" s="27"/>
      <c r="V29" s="27"/>
      <c r="W29" s="27"/>
      <c r="X29" s="27"/>
    </row>
    <row r="30" spans="1:24" ht="15" x14ac:dyDescent="0.25">
      <c r="A30" s="103" t="s">
        <v>220</v>
      </c>
      <c r="B30" s="104"/>
      <c r="C30" s="104"/>
      <c r="D30" s="104"/>
      <c r="E30" s="104"/>
      <c r="F30" s="104"/>
      <c r="G30" s="104"/>
      <c r="H30" s="104"/>
      <c r="I30" s="71"/>
      <c r="J30" s="71"/>
      <c r="K30" s="71"/>
      <c r="L30" s="71"/>
      <c r="M30" s="71"/>
      <c r="N30" s="71"/>
      <c r="O30" s="71"/>
      <c r="P30" s="71"/>
      <c r="Q30" s="71"/>
      <c r="R30" s="71"/>
      <c r="S30" s="71"/>
      <c r="T30" s="71"/>
      <c r="U30" s="71"/>
      <c r="V30" s="71"/>
      <c r="W30" s="71"/>
      <c r="X30" s="71"/>
    </row>
    <row r="31" spans="1:24" ht="15" x14ac:dyDescent="0.25">
      <c r="A31" s="103" t="s">
        <v>221</v>
      </c>
      <c r="B31" s="104"/>
      <c r="C31" s="104"/>
      <c r="D31" s="104"/>
      <c r="E31" s="104"/>
      <c r="F31" s="104"/>
      <c r="G31" s="104"/>
      <c r="H31" s="104"/>
      <c r="I31" s="71"/>
      <c r="J31" s="71"/>
      <c r="K31" s="71"/>
      <c r="L31" s="71"/>
      <c r="M31" s="71"/>
      <c r="N31" s="71"/>
      <c r="O31" s="71"/>
      <c r="P31" s="71"/>
      <c r="Q31" s="71"/>
      <c r="R31" s="71"/>
      <c r="S31" s="71"/>
      <c r="T31" s="71"/>
      <c r="U31" s="71"/>
      <c r="V31" s="71"/>
      <c r="W31" s="71"/>
      <c r="X31" s="71"/>
    </row>
    <row r="32" spans="1:24" ht="15" x14ac:dyDescent="0.25">
      <c r="A32" s="76" t="s">
        <v>222</v>
      </c>
      <c r="B32" s="105" t="s">
        <v>223</v>
      </c>
      <c r="C32" s="105" t="s">
        <v>224</v>
      </c>
      <c r="D32" s="104"/>
      <c r="E32" s="104"/>
      <c r="F32" s="104"/>
      <c r="G32" s="104"/>
      <c r="H32" s="104"/>
      <c r="I32" s="71"/>
      <c r="J32" s="71"/>
      <c r="K32" s="71"/>
      <c r="L32" s="71"/>
      <c r="M32" s="71"/>
      <c r="N32" s="71"/>
      <c r="O32" s="71"/>
      <c r="P32" s="71"/>
      <c r="Q32" s="71"/>
      <c r="R32" s="71"/>
      <c r="S32" s="71"/>
      <c r="T32" s="71"/>
      <c r="U32" s="71"/>
      <c r="V32" s="71"/>
      <c r="W32" s="71"/>
      <c r="X32" s="71"/>
    </row>
    <row r="33" spans="1:24" ht="15" x14ac:dyDescent="0.25">
      <c r="A33" s="76"/>
      <c r="B33" s="71"/>
      <c r="C33" s="76" t="str">
        <f>" = 0.85 x √ ( "&amp;ROUND(F26,1)&amp;" x "&amp;ROUND(F27,1)&amp;" )"</f>
        <v xml:space="preserve"> = 0.85 x √ ( 5810539.2 x 4333774.7 )</v>
      </c>
      <c r="D33" s="106"/>
      <c r="E33" s="106"/>
      <c r="F33" s="106"/>
      <c r="G33" s="106"/>
      <c r="H33" s="106"/>
      <c r="I33" s="71"/>
      <c r="J33" s="71"/>
      <c r="K33" s="71"/>
      <c r="L33" s="71"/>
      <c r="M33" s="71"/>
      <c r="N33" s="71"/>
      <c r="O33" s="71"/>
      <c r="P33" s="71"/>
      <c r="Q33" s="71"/>
      <c r="R33" s="71"/>
      <c r="S33" s="71"/>
      <c r="T33" s="71"/>
      <c r="U33" s="71"/>
      <c r="V33" s="71"/>
      <c r="W33" s="71"/>
      <c r="X33" s="71"/>
    </row>
    <row r="34" spans="1:24" ht="15.75" x14ac:dyDescent="0.25">
      <c r="A34" s="107"/>
      <c r="B34" s="71"/>
      <c r="C34" s="190" t="str">
        <f>" = "&amp;ROUND(0.85*SQRT(F26*F27),1)</f>
        <v xml:space="preserve"> = 4265405.3</v>
      </c>
      <c r="D34" s="106"/>
      <c r="E34" s="106"/>
      <c r="F34" s="106"/>
      <c r="G34" s="106"/>
      <c r="H34" s="106"/>
      <c r="I34" s="71"/>
      <c r="J34" s="71"/>
      <c r="K34" s="71"/>
      <c r="L34" s="71"/>
      <c r="M34" s="71"/>
      <c r="N34" s="71"/>
      <c r="O34" s="71"/>
      <c r="P34" s="71"/>
      <c r="Q34" s="71"/>
      <c r="R34" s="71"/>
      <c r="S34" s="71"/>
      <c r="T34" s="71"/>
      <c r="U34" s="71"/>
      <c r="V34" s="71"/>
      <c r="W34" s="71"/>
      <c r="X34" s="71"/>
    </row>
    <row r="35" spans="1:24" ht="30" customHeight="1" x14ac:dyDescent="0.25">
      <c r="A35" s="101" t="s">
        <v>225</v>
      </c>
      <c r="B35" s="76"/>
      <c r="C35" s="108"/>
      <c r="D35" s="73"/>
      <c r="E35" s="73"/>
      <c r="F35" s="73"/>
      <c r="G35" s="73"/>
      <c r="H35" s="73"/>
      <c r="I35" s="71"/>
      <c r="J35" s="71"/>
      <c r="K35" s="71"/>
      <c r="L35" s="71"/>
      <c r="M35" s="71"/>
      <c r="N35" s="71"/>
      <c r="O35" s="71"/>
      <c r="P35" s="71"/>
      <c r="Q35" s="71"/>
      <c r="R35" s="71"/>
      <c r="S35" s="71"/>
      <c r="T35" s="71"/>
      <c r="U35" s="71"/>
      <c r="V35" s="71"/>
      <c r="W35" s="71"/>
      <c r="X35" s="71"/>
    </row>
    <row r="36" spans="1:24" s="1" customFormat="1" ht="30" customHeight="1" x14ac:dyDescent="0.25">
      <c r="A36" s="154"/>
      <c r="B36" s="155" t="s">
        <v>226</v>
      </c>
      <c r="C36" s="155" t="s">
        <v>227</v>
      </c>
      <c r="D36" s="156"/>
      <c r="E36" s="157"/>
      <c r="F36" s="157"/>
      <c r="G36" s="157"/>
      <c r="H36" s="156"/>
      <c r="I36" s="10"/>
      <c r="J36" s="10"/>
      <c r="K36" s="10"/>
      <c r="L36" s="10"/>
      <c r="M36" s="10"/>
      <c r="N36" s="10"/>
      <c r="O36" s="10"/>
      <c r="P36" s="10"/>
      <c r="Q36" s="10"/>
      <c r="R36" s="10"/>
      <c r="S36" s="10"/>
      <c r="T36" s="10"/>
      <c r="U36" s="10"/>
      <c r="V36" s="10"/>
      <c r="W36" s="10"/>
      <c r="X36" s="10"/>
    </row>
    <row r="37" spans="1:24" ht="15.75" x14ac:dyDescent="0.25">
      <c r="A37" s="109" t="s">
        <v>228</v>
      </c>
      <c r="B37" s="191">
        <f>F26</f>
        <v>5810539.1760360012</v>
      </c>
      <c r="C37" s="192">
        <f>RIGHT(C34,LEN(C34)-FIND("=",C34)-1)+0</f>
        <v>4265405.3</v>
      </c>
      <c r="D37" s="73"/>
      <c r="E37" s="110"/>
      <c r="F37" s="111"/>
      <c r="G37" s="112"/>
      <c r="H37" s="73"/>
      <c r="I37" s="71"/>
      <c r="J37" s="71"/>
      <c r="K37" s="71"/>
      <c r="L37" s="71"/>
      <c r="M37" s="71"/>
      <c r="N37" s="71"/>
      <c r="O37" s="71"/>
      <c r="P37" s="71"/>
      <c r="Q37" s="71"/>
      <c r="R37" s="71"/>
      <c r="S37" s="71"/>
      <c r="T37" s="71"/>
      <c r="U37" s="71"/>
      <c r="V37" s="71"/>
      <c r="W37" s="71"/>
      <c r="X37" s="71"/>
    </row>
    <row r="38" spans="1:24" ht="15.75" x14ac:dyDescent="0.25">
      <c r="A38" s="109" t="s">
        <v>229</v>
      </c>
      <c r="B38" s="192">
        <f>RIGHT(C34,LEN(C34)-FIND("=",C34)-1)+0</f>
        <v>4265405.3</v>
      </c>
      <c r="C38" s="193">
        <f>F27</f>
        <v>4333774.659984001</v>
      </c>
      <c r="D38" s="73"/>
      <c r="E38" s="110"/>
      <c r="F38" s="110"/>
      <c r="G38" s="111"/>
      <c r="H38" s="73"/>
      <c r="I38" s="71"/>
      <c r="J38" s="71"/>
      <c r="K38" s="71"/>
      <c r="L38" s="71"/>
      <c r="M38" s="71"/>
      <c r="N38" s="71"/>
      <c r="O38" s="71"/>
      <c r="P38" s="71"/>
      <c r="Q38" s="71"/>
      <c r="R38" s="71"/>
      <c r="S38" s="71"/>
      <c r="T38" s="71"/>
      <c r="U38" s="71"/>
      <c r="V38" s="71"/>
      <c r="W38" s="71"/>
      <c r="X38" s="71"/>
    </row>
    <row r="39" spans="1:24" ht="30" customHeight="1" x14ac:dyDescent="0.25">
      <c r="A39" s="38" t="s">
        <v>230</v>
      </c>
      <c r="B39" s="38"/>
      <c r="C39" s="40"/>
      <c r="D39" s="40"/>
      <c r="E39" s="40"/>
      <c r="F39" s="40"/>
      <c r="G39" s="40"/>
      <c r="H39" s="27"/>
      <c r="I39" s="27"/>
      <c r="J39" s="27"/>
      <c r="K39" s="27"/>
      <c r="L39" s="27"/>
      <c r="M39" s="27"/>
      <c r="N39" s="27"/>
      <c r="O39" s="27"/>
      <c r="P39" s="27"/>
      <c r="Q39" s="27"/>
      <c r="R39" s="27"/>
      <c r="S39" s="27"/>
      <c r="T39" s="27"/>
      <c r="U39" s="27"/>
      <c r="V39" s="27"/>
      <c r="W39" s="27"/>
      <c r="X39" s="27"/>
    </row>
    <row r="40" spans="1:24" ht="15" x14ac:dyDescent="0.25">
      <c r="A40" s="113" t="str">
        <f xml:space="preserve"> "="</f>
        <v>=</v>
      </c>
      <c r="B40" s="114">
        <f>ROUND(SUM(B37,C37,B38,C38),1)</f>
        <v>18675124.399999999</v>
      </c>
      <c r="C40" s="86"/>
      <c r="D40" s="86"/>
      <c r="E40" s="86"/>
      <c r="F40" s="86"/>
      <c r="G40" s="86"/>
      <c r="H40" s="71"/>
      <c r="I40" s="71"/>
      <c r="J40" s="71"/>
      <c r="K40" s="71"/>
      <c r="L40" s="71"/>
      <c r="M40" s="71"/>
      <c r="N40" s="71"/>
      <c r="O40" s="71"/>
      <c r="P40" s="71"/>
      <c r="Q40" s="71"/>
      <c r="R40" s="71"/>
      <c r="S40" s="71"/>
      <c r="T40" s="71"/>
      <c r="U40" s="71"/>
      <c r="V40" s="71"/>
      <c r="W40" s="71"/>
      <c r="X40" s="71"/>
    </row>
    <row r="41" spans="1:24" ht="30" customHeight="1" x14ac:dyDescent="0.25">
      <c r="A41" s="38" t="s">
        <v>72</v>
      </c>
      <c r="B41" s="38"/>
      <c r="C41" s="41"/>
      <c r="D41" s="41"/>
      <c r="E41" s="41"/>
      <c r="F41" s="41"/>
      <c r="G41" s="41"/>
      <c r="H41" s="27"/>
      <c r="I41" s="27"/>
      <c r="J41" s="27"/>
      <c r="K41" s="27"/>
      <c r="L41" s="27"/>
      <c r="M41" s="27"/>
      <c r="N41" s="27"/>
      <c r="O41" s="27"/>
      <c r="P41" s="27"/>
      <c r="Q41" s="27"/>
      <c r="R41" s="27"/>
      <c r="S41" s="27"/>
      <c r="T41" s="27"/>
      <c r="U41" s="27"/>
      <c r="V41" s="27"/>
      <c r="W41" s="27"/>
      <c r="X41" s="27"/>
    </row>
    <row r="42" spans="1:24" ht="15" x14ac:dyDescent="0.25">
      <c r="A42" s="113" t="str">
        <f xml:space="preserve"> "="</f>
        <v>=</v>
      </c>
      <c r="B42" s="114">
        <f>ROUND(SQRT(B40),1)</f>
        <v>4321.5</v>
      </c>
      <c r="C42" s="108"/>
      <c r="D42" s="108"/>
      <c r="E42" s="108"/>
      <c r="F42" s="108"/>
      <c r="G42" s="108"/>
      <c r="H42" s="71"/>
      <c r="I42" s="71"/>
      <c r="J42" s="71"/>
      <c r="K42" s="71"/>
      <c r="L42" s="71"/>
      <c r="M42" s="71"/>
      <c r="N42" s="71"/>
      <c r="O42" s="71"/>
      <c r="P42" s="71"/>
      <c r="Q42" s="71"/>
      <c r="R42" s="71"/>
      <c r="S42" s="71"/>
      <c r="T42" s="71"/>
      <c r="U42" s="71"/>
      <c r="V42" s="71"/>
      <c r="W42" s="71"/>
      <c r="X42" s="71"/>
    </row>
    <row r="43" spans="1:24" ht="40.15" customHeight="1" x14ac:dyDescent="0.25">
      <c r="A43" s="185" t="s">
        <v>73</v>
      </c>
      <c r="B43" s="185"/>
      <c r="C43" s="185"/>
      <c r="D43" s="185"/>
      <c r="E43" s="185"/>
      <c r="F43" s="185"/>
      <c r="G43" s="185"/>
      <c r="H43" s="185"/>
      <c r="I43" s="185"/>
      <c r="J43" s="185"/>
      <c r="K43" s="185"/>
      <c r="L43" s="185"/>
      <c r="M43" s="185"/>
      <c r="N43" s="40"/>
      <c r="O43" s="40"/>
      <c r="P43" s="40"/>
      <c r="Q43" s="40"/>
      <c r="R43" s="40"/>
      <c r="S43" s="27"/>
      <c r="T43" s="27"/>
      <c r="U43" s="27"/>
      <c r="V43" s="27"/>
      <c r="W43" s="27"/>
      <c r="X43" s="27"/>
    </row>
    <row r="44" spans="1:24" ht="15" x14ac:dyDescent="0.25">
      <c r="A44" s="115" t="s">
        <v>74</v>
      </c>
      <c r="B44" s="115"/>
      <c r="C44" s="71"/>
      <c r="D44" s="71"/>
      <c r="E44" s="86"/>
      <c r="F44" s="86"/>
      <c r="G44" s="86"/>
      <c r="H44" s="86"/>
      <c r="I44" s="86"/>
      <c r="J44" s="86"/>
      <c r="K44" s="86"/>
      <c r="L44" s="86"/>
      <c r="M44" s="86"/>
      <c r="N44" s="86"/>
      <c r="O44" s="86"/>
      <c r="P44" s="86"/>
      <c r="Q44" s="86"/>
      <c r="R44" s="86"/>
      <c r="S44" s="71"/>
      <c r="T44" s="71"/>
      <c r="U44" s="71"/>
      <c r="V44" s="71"/>
      <c r="W44" s="71"/>
      <c r="X44" s="71"/>
    </row>
    <row r="45" spans="1:24" ht="15.75" x14ac:dyDescent="0.25">
      <c r="A45" s="116" t="str">
        <f xml:space="preserve"> "="</f>
        <v>=</v>
      </c>
      <c r="B45" s="117">
        <f>ROUND(B42/B28*100,1)</f>
        <v>4.0999999999999996</v>
      </c>
      <c r="C45" s="86"/>
      <c r="D45" s="86"/>
      <c r="E45" s="86"/>
      <c r="F45" s="86"/>
      <c r="G45" s="86"/>
      <c r="H45" s="86"/>
      <c r="I45" s="86"/>
      <c r="J45" s="86"/>
      <c r="K45" s="86"/>
      <c r="L45" s="86"/>
      <c r="M45" s="86"/>
      <c r="N45" s="86"/>
      <c r="O45" s="86"/>
      <c r="P45" s="86"/>
      <c r="Q45" s="86"/>
      <c r="R45" s="86"/>
      <c r="S45" s="71"/>
      <c r="T45" s="71"/>
      <c r="U45" s="71"/>
      <c r="V45" s="71"/>
      <c r="W45" s="71"/>
      <c r="X45" s="71"/>
    </row>
    <row r="46" spans="1:24" ht="15" customHeight="1" x14ac:dyDescent="0.25">
      <c r="A46" s="177" t="s">
        <v>75</v>
      </c>
      <c r="B46" s="186"/>
      <c r="C46" s="186"/>
      <c r="D46" s="186"/>
      <c r="E46" s="186"/>
      <c r="F46" s="186"/>
      <c r="G46" s="186"/>
      <c r="H46" s="186"/>
      <c r="I46" s="186"/>
      <c r="J46" s="186"/>
      <c r="K46" s="186"/>
      <c r="L46" s="186"/>
      <c r="M46" s="186"/>
      <c r="N46" s="27"/>
      <c r="O46" s="27"/>
      <c r="P46" s="27"/>
      <c r="Q46" s="27"/>
      <c r="R46" s="27"/>
      <c r="S46" s="27"/>
      <c r="T46" s="27"/>
      <c r="U46" s="27"/>
      <c r="V46" s="27"/>
      <c r="W46" s="27"/>
      <c r="X46" s="27"/>
    </row>
    <row r="47" spans="1:24" ht="15" x14ac:dyDescent="0.25">
      <c r="A47" s="118" t="s">
        <v>231</v>
      </c>
      <c r="B47" s="119"/>
      <c r="C47" s="119"/>
      <c r="D47" s="119"/>
      <c r="E47" s="119"/>
      <c r="F47" s="119"/>
      <c r="G47" s="119"/>
      <c r="H47" s="119"/>
      <c r="I47" s="119"/>
      <c r="J47" s="119"/>
      <c r="K47" s="119"/>
      <c r="L47" s="119"/>
      <c r="M47" s="119"/>
      <c r="N47" s="119"/>
      <c r="O47" s="119"/>
      <c r="P47" s="119"/>
      <c r="Q47" s="119"/>
      <c r="R47" s="119"/>
      <c r="S47" s="54"/>
      <c r="T47" s="54"/>
      <c r="U47" s="54"/>
      <c r="V47" s="54"/>
      <c r="W47" s="54"/>
      <c r="X47" s="54"/>
    </row>
    <row r="48" spans="1:24" ht="30" customHeight="1" x14ac:dyDescent="0.25">
      <c r="A48" s="5" t="s">
        <v>259</v>
      </c>
      <c r="B48" s="39"/>
      <c r="C48" s="39"/>
      <c r="D48" s="39"/>
      <c r="E48" s="39"/>
      <c r="F48" s="39"/>
      <c r="G48" s="39"/>
      <c r="H48" s="39"/>
      <c r="I48" s="39"/>
      <c r="J48" s="39"/>
      <c r="K48" s="39"/>
      <c r="L48" s="39"/>
      <c r="M48" s="39"/>
      <c r="N48" s="39"/>
      <c r="O48" s="39"/>
      <c r="P48" s="39"/>
      <c r="Q48" s="39"/>
      <c r="R48" s="39"/>
      <c r="S48" s="27"/>
      <c r="T48" s="27"/>
      <c r="U48" s="27"/>
      <c r="V48" s="27"/>
      <c r="W48" s="27"/>
      <c r="X48" s="27"/>
    </row>
    <row r="49" spans="1:24" ht="31.9" customHeight="1" x14ac:dyDescent="0.25">
      <c r="A49" s="187" t="s">
        <v>232</v>
      </c>
      <c r="B49" s="187"/>
      <c r="C49" s="187"/>
      <c r="D49" s="187"/>
      <c r="E49" s="187"/>
      <c r="F49" s="187"/>
      <c r="G49" s="187"/>
      <c r="H49" s="187"/>
      <c r="I49" s="187"/>
      <c r="J49" s="187"/>
      <c r="K49" s="187"/>
      <c r="L49" s="187"/>
      <c r="M49" s="187"/>
      <c r="N49" s="39"/>
      <c r="O49" s="39"/>
      <c r="P49" s="39"/>
      <c r="Q49" s="39"/>
      <c r="R49" s="39"/>
      <c r="S49" s="27"/>
      <c r="T49" s="27"/>
      <c r="U49" s="27"/>
      <c r="V49" s="27"/>
      <c r="W49" s="27"/>
      <c r="X49" s="27"/>
    </row>
    <row r="50" spans="1:24" ht="15.75" x14ac:dyDescent="0.25">
      <c r="A50" s="37" t="s">
        <v>233</v>
      </c>
      <c r="B50" s="39"/>
      <c r="C50" s="39"/>
      <c r="D50" s="39"/>
      <c r="E50" s="39"/>
      <c r="F50" s="39"/>
      <c r="G50" s="39"/>
      <c r="H50" s="39"/>
      <c r="I50" s="39"/>
      <c r="J50" s="39"/>
      <c r="K50" s="39"/>
      <c r="L50" s="39"/>
      <c r="M50" s="39"/>
      <c r="N50" s="39"/>
      <c r="O50" s="39"/>
      <c r="P50" s="39"/>
      <c r="Q50" s="39"/>
      <c r="R50" s="39"/>
      <c r="S50" s="27"/>
      <c r="T50" s="27"/>
      <c r="U50" s="27"/>
      <c r="V50" s="27"/>
      <c r="W50" s="27"/>
      <c r="X50" s="27"/>
    </row>
    <row r="51" spans="1:24" ht="30" customHeight="1" x14ac:dyDescent="0.25">
      <c r="A51" s="175" t="s">
        <v>0</v>
      </c>
      <c r="B51" s="175"/>
      <c r="C51" s="27"/>
      <c r="D51" s="27"/>
      <c r="E51" s="27"/>
      <c r="F51" s="27"/>
      <c r="G51" s="27"/>
      <c r="H51" s="27"/>
      <c r="I51" s="27"/>
      <c r="J51" s="27"/>
      <c r="K51" s="27"/>
      <c r="L51" s="27"/>
      <c r="M51" s="27"/>
      <c r="N51" s="27"/>
      <c r="O51" s="27"/>
      <c r="P51" s="27"/>
      <c r="Q51" s="27"/>
      <c r="R51" s="27"/>
      <c r="S51" s="27"/>
      <c r="T51" s="27"/>
      <c r="U51" s="27"/>
      <c r="V51" s="27"/>
      <c r="W51" s="27"/>
      <c r="X51" s="27"/>
    </row>
    <row r="52" spans="1:24" ht="15.75" hidden="1" x14ac:dyDescent="0.25">
      <c r="A52" s="27"/>
      <c r="B52" s="27"/>
      <c r="C52" s="27"/>
      <c r="D52" s="27"/>
      <c r="E52" s="27"/>
      <c r="F52" s="27"/>
      <c r="G52" s="27"/>
      <c r="H52" s="27"/>
      <c r="I52" s="27"/>
      <c r="J52" s="27"/>
      <c r="K52" s="27"/>
      <c r="L52" s="27"/>
      <c r="M52" s="27"/>
      <c r="N52" s="27"/>
      <c r="O52" s="27"/>
      <c r="P52" s="27"/>
      <c r="Q52" s="27"/>
      <c r="R52" s="27"/>
      <c r="S52" s="27"/>
      <c r="T52" s="27"/>
      <c r="U52" s="27"/>
      <c r="V52" s="27"/>
      <c r="W52" s="27"/>
      <c r="X52" s="27"/>
    </row>
    <row r="53" spans="1:24" ht="15.75" hidden="1" x14ac:dyDescent="0.25">
      <c r="A53" s="27"/>
      <c r="B53" s="27"/>
      <c r="C53" s="27"/>
      <c r="D53" s="27"/>
      <c r="E53" s="27"/>
      <c r="F53" s="27"/>
      <c r="G53" s="27"/>
      <c r="H53" s="27"/>
      <c r="I53" s="27"/>
      <c r="J53" s="27"/>
      <c r="K53" s="27"/>
      <c r="L53" s="27"/>
      <c r="M53" s="27"/>
      <c r="N53" s="27"/>
      <c r="O53" s="27"/>
      <c r="P53" s="27"/>
      <c r="Q53" s="27"/>
      <c r="R53" s="27"/>
      <c r="S53" s="27"/>
      <c r="T53" s="27"/>
      <c r="U53" s="27"/>
      <c r="V53" s="27"/>
      <c r="W53" s="27"/>
      <c r="X53" s="27"/>
    </row>
    <row r="54" spans="1:24" ht="15.75" hidden="1" x14ac:dyDescent="0.25">
      <c r="C54" s="27"/>
      <c r="D54" s="27"/>
      <c r="E54" s="27"/>
      <c r="F54" s="27"/>
      <c r="G54" s="27"/>
      <c r="H54" s="27"/>
      <c r="I54" s="27"/>
      <c r="J54" s="27"/>
      <c r="K54" s="27"/>
      <c r="L54" s="27"/>
      <c r="M54" s="27"/>
      <c r="N54" s="27"/>
      <c r="O54" s="27"/>
      <c r="P54" s="27"/>
      <c r="Q54" s="27"/>
      <c r="R54" s="27"/>
      <c r="S54" s="27"/>
      <c r="T54" s="27"/>
      <c r="U54" s="27"/>
      <c r="V54" s="27"/>
      <c r="W54" s="27"/>
      <c r="X54" s="27"/>
    </row>
    <row r="55" spans="1:24" ht="15.75" hidden="1" x14ac:dyDescent="0.25">
      <c r="A55" s="27"/>
      <c r="B55" s="27"/>
      <c r="C55" s="27"/>
      <c r="D55" s="27"/>
      <c r="E55" s="27"/>
      <c r="F55" s="27"/>
      <c r="G55" s="27"/>
      <c r="H55" s="27"/>
      <c r="I55" s="27"/>
      <c r="J55" s="27"/>
      <c r="K55" s="27"/>
      <c r="L55" s="27"/>
      <c r="M55" s="27"/>
      <c r="N55" s="27"/>
      <c r="O55" s="27"/>
      <c r="P55" s="27"/>
      <c r="Q55" s="27"/>
      <c r="R55" s="27"/>
      <c r="S55" s="27"/>
      <c r="T55" s="27"/>
      <c r="U55" s="27"/>
      <c r="V55" s="27"/>
      <c r="W55" s="27"/>
      <c r="X55" s="27"/>
    </row>
    <row r="56" spans="1:24" ht="15.75" hidden="1" x14ac:dyDescent="0.25">
      <c r="A56" s="27"/>
      <c r="B56" s="27"/>
      <c r="C56" s="27"/>
      <c r="D56" s="27"/>
      <c r="E56" s="27"/>
      <c r="F56" s="27"/>
      <c r="G56" s="27"/>
      <c r="H56" s="27"/>
      <c r="I56" s="27"/>
      <c r="J56" s="27"/>
      <c r="K56" s="27"/>
      <c r="L56" s="27"/>
      <c r="M56" s="27"/>
      <c r="N56" s="27"/>
      <c r="O56" s="27"/>
      <c r="P56" s="27"/>
      <c r="Q56" s="27"/>
      <c r="R56" s="27"/>
      <c r="S56" s="27"/>
      <c r="T56" s="27"/>
      <c r="U56" s="27"/>
      <c r="V56" s="27"/>
      <c r="W56" s="27"/>
      <c r="X56" s="27"/>
    </row>
    <row r="57" spans="1:24" ht="15.75" hidden="1" x14ac:dyDescent="0.25">
      <c r="A57" s="27"/>
      <c r="B57" s="27"/>
      <c r="C57" s="27"/>
      <c r="D57" s="27"/>
      <c r="E57" s="27"/>
      <c r="F57" s="27"/>
      <c r="G57" s="27"/>
      <c r="H57" s="27"/>
      <c r="I57" s="27"/>
      <c r="J57" s="27"/>
      <c r="K57" s="27"/>
      <c r="L57" s="27"/>
      <c r="M57" s="27"/>
      <c r="N57" s="27"/>
      <c r="O57" s="27"/>
      <c r="P57" s="27"/>
      <c r="Q57" s="27"/>
      <c r="R57" s="27"/>
      <c r="S57" s="27"/>
      <c r="T57" s="27"/>
      <c r="U57" s="27"/>
      <c r="V57" s="27"/>
      <c r="W57" s="27"/>
      <c r="X57" s="27"/>
    </row>
    <row r="58" spans="1:24" ht="15.75" hidden="1" x14ac:dyDescent="0.25">
      <c r="A58" s="27"/>
      <c r="B58" s="27"/>
      <c r="C58" s="27"/>
      <c r="D58" s="27"/>
      <c r="E58" s="27"/>
      <c r="F58" s="27"/>
      <c r="G58" s="27"/>
      <c r="H58" s="27"/>
      <c r="I58" s="27"/>
      <c r="J58" s="27"/>
      <c r="K58" s="27"/>
      <c r="L58" s="27"/>
      <c r="M58" s="27"/>
      <c r="N58" s="27"/>
      <c r="O58" s="27"/>
      <c r="P58" s="27"/>
      <c r="Q58" s="27"/>
      <c r="R58" s="27"/>
      <c r="S58" s="27"/>
      <c r="T58" s="27"/>
      <c r="U58" s="27"/>
      <c r="V58" s="27"/>
      <c r="W58" s="27"/>
      <c r="X58" s="27"/>
    </row>
    <row r="59" spans="1:24" ht="15.75" hidden="1" x14ac:dyDescent="0.25">
      <c r="A59" s="27"/>
      <c r="B59" s="27"/>
      <c r="C59" s="27"/>
      <c r="D59" s="27"/>
      <c r="E59" s="27"/>
      <c r="F59" s="27"/>
      <c r="G59" s="27"/>
      <c r="H59" s="27"/>
      <c r="I59" s="27"/>
      <c r="J59" s="27"/>
      <c r="K59" s="27"/>
      <c r="L59" s="27"/>
      <c r="M59" s="27"/>
      <c r="N59" s="27"/>
      <c r="O59" s="27"/>
      <c r="P59" s="27"/>
      <c r="Q59" s="27"/>
      <c r="R59" s="27"/>
      <c r="S59" s="27"/>
      <c r="T59" s="27"/>
      <c r="U59" s="27"/>
      <c r="V59" s="27"/>
      <c r="W59" s="27"/>
      <c r="X59" s="27"/>
    </row>
  </sheetData>
  <mergeCells count="7">
    <mergeCell ref="A2:D2"/>
    <mergeCell ref="B23:E23"/>
    <mergeCell ref="A24:A25"/>
    <mergeCell ref="A51:B51"/>
    <mergeCell ref="A43:M43"/>
    <mergeCell ref="A46:M46"/>
    <mergeCell ref="A49:M49"/>
  </mergeCells>
  <hyperlinks>
    <hyperlink ref="A51" r:id="rId1" location="copyright-and-creative-commons" display="© Commonwealth of Australia" xr:uid="{44807AFC-E276-497E-8C29-587E38626863}"/>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BDB71-3A19-4B32-AF37-7056204AE03A}">
  <dimension ref="A1:BG59"/>
  <sheetViews>
    <sheetView workbookViewId="0"/>
  </sheetViews>
  <sheetFormatPr defaultColWidth="0" defaultRowHeight="14.45" customHeight="1" zeroHeight="1" x14ac:dyDescent="0.25"/>
  <cols>
    <col min="1" max="7" width="15.7109375" customWidth="1"/>
    <col min="8" max="12" width="8.85546875" customWidth="1"/>
    <col min="13" max="59" width="0" hidden="1" customWidth="1"/>
    <col min="60" max="16384" width="8.85546875" hidden="1"/>
  </cols>
  <sheetData>
    <row r="1" spans="1:59" ht="0.95" customHeight="1" x14ac:dyDescent="0.25">
      <c r="A1" s="55" t="s">
        <v>247</v>
      </c>
      <c r="B1" s="55"/>
    </row>
    <row r="2" spans="1:59" ht="60" customHeight="1" x14ac:dyDescent="0.25">
      <c r="A2" s="172" t="s">
        <v>43</v>
      </c>
      <c r="B2" s="172"/>
      <c r="C2" s="172"/>
      <c r="D2" s="172"/>
      <c r="E2" s="172"/>
      <c r="F2" s="24"/>
      <c r="G2" s="24"/>
      <c r="H2" s="24"/>
      <c r="I2" s="24"/>
      <c r="J2" s="24"/>
      <c r="K2" s="24"/>
      <c r="L2" s="25"/>
      <c r="M2" s="25"/>
      <c r="N2" s="25"/>
      <c r="O2" s="25"/>
      <c r="P2" s="25"/>
      <c r="Q2" s="25"/>
      <c r="R2" s="24"/>
      <c r="S2" s="25"/>
      <c r="T2" s="25"/>
      <c r="U2" s="24"/>
      <c r="V2" s="24"/>
      <c r="W2" s="24"/>
      <c r="X2" s="25"/>
      <c r="Y2" s="25"/>
      <c r="Z2" s="25"/>
      <c r="AA2" s="25"/>
      <c r="AB2" s="25"/>
      <c r="AC2" s="25"/>
      <c r="AD2" s="25"/>
      <c r="AE2" s="25"/>
      <c r="AF2" s="24"/>
      <c r="AG2" s="25"/>
      <c r="AH2" s="25"/>
      <c r="AI2" s="24"/>
      <c r="AJ2" s="24"/>
      <c r="AK2" s="24"/>
      <c r="AL2" s="24"/>
      <c r="AM2" s="25"/>
      <c r="AN2" s="25"/>
      <c r="AO2" s="25"/>
      <c r="AP2" s="25"/>
      <c r="AQ2" s="25"/>
      <c r="AR2" s="25"/>
      <c r="AS2" s="25"/>
      <c r="AT2" s="24"/>
      <c r="AU2" s="25"/>
      <c r="AV2" s="25"/>
      <c r="AW2" s="24"/>
      <c r="AX2" s="24"/>
      <c r="AY2" s="24"/>
      <c r="AZ2" s="24"/>
      <c r="BA2" s="24"/>
      <c r="BB2" s="25"/>
      <c r="BC2" s="25"/>
      <c r="BD2" s="24"/>
      <c r="BE2" s="24"/>
      <c r="BF2" s="24"/>
      <c r="BG2" s="24"/>
    </row>
    <row r="3" spans="1:59" s="159" customFormat="1" ht="36" customHeight="1" thickBot="1" x14ac:dyDescent="0.35">
      <c r="A3" s="159" t="s">
        <v>254</v>
      </c>
    </row>
    <row r="4" spans="1:59" ht="30" customHeight="1" thickTop="1" x14ac:dyDescent="0.25">
      <c r="A4" s="120" t="s">
        <v>234</v>
      </c>
      <c r="B4" s="27"/>
      <c r="C4" s="27"/>
      <c r="D4" s="27"/>
      <c r="E4" s="27"/>
      <c r="F4" s="27"/>
      <c r="G4" s="27"/>
      <c r="H4" s="27"/>
      <c r="I4" s="27"/>
      <c r="J4" s="27"/>
      <c r="K4" s="27"/>
      <c r="L4" s="27"/>
      <c r="M4" s="121"/>
      <c r="N4" s="121"/>
      <c r="O4" s="121"/>
      <c r="P4" s="122"/>
      <c r="Q4" s="121"/>
      <c r="R4" s="121"/>
      <c r="S4" s="27"/>
      <c r="T4" s="27"/>
      <c r="U4" s="27"/>
      <c r="V4" s="27"/>
      <c r="W4" s="27"/>
      <c r="X4" s="27"/>
    </row>
    <row r="5" spans="1:59" ht="15" customHeight="1" x14ac:dyDescent="0.25">
      <c r="A5" s="123" t="s">
        <v>292</v>
      </c>
      <c r="B5" s="71"/>
      <c r="C5" s="71"/>
      <c r="D5" s="71"/>
      <c r="E5" s="71"/>
      <c r="F5" s="71"/>
      <c r="G5" s="71"/>
      <c r="H5" s="71"/>
      <c r="I5" s="71"/>
      <c r="J5" s="71"/>
      <c r="K5" s="71"/>
      <c r="L5" s="71"/>
      <c r="M5" s="73"/>
      <c r="N5" s="73"/>
      <c r="O5" s="73"/>
      <c r="P5" s="73"/>
      <c r="Q5" s="73"/>
      <c r="R5" s="73"/>
      <c r="S5" s="71"/>
      <c r="T5" s="71"/>
      <c r="U5" s="71"/>
      <c r="V5" s="71"/>
      <c r="W5" s="71"/>
      <c r="X5" s="71"/>
    </row>
    <row r="6" spans="1:59" ht="15" customHeight="1" x14ac:dyDescent="0.25">
      <c r="A6" s="123" t="s">
        <v>235</v>
      </c>
      <c r="B6" s="71"/>
      <c r="C6" s="71"/>
      <c r="D6" s="71"/>
      <c r="E6" s="71"/>
      <c r="F6" s="71"/>
      <c r="G6" s="71"/>
      <c r="H6" s="71"/>
      <c r="I6" s="71"/>
      <c r="J6" s="71"/>
      <c r="K6" s="71"/>
      <c r="L6" s="71"/>
      <c r="M6" s="73"/>
      <c r="N6" s="73"/>
      <c r="O6" s="73"/>
      <c r="P6" s="73"/>
      <c r="Q6" s="73"/>
      <c r="R6" s="73"/>
      <c r="S6" s="71"/>
      <c r="T6" s="71"/>
      <c r="U6" s="71"/>
      <c r="V6" s="71"/>
      <c r="W6" s="71"/>
      <c r="X6" s="71"/>
    </row>
    <row r="7" spans="1:59" ht="15" customHeight="1" x14ac:dyDescent="0.25">
      <c r="A7" s="123" t="s">
        <v>236</v>
      </c>
      <c r="B7" s="71"/>
      <c r="C7" s="71"/>
      <c r="D7" s="71"/>
      <c r="E7" s="71"/>
      <c r="F7" s="71"/>
      <c r="G7" s="71"/>
      <c r="H7" s="71"/>
      <c r="I7" s="71"/>
      <c r="J7" s="71"/>
      <c r="K7" s="71"/>
      <c r="L7" s="71"/>
      <c r="M7" s="73"/>
      <c r="N7" s="73"/>
      <c r="O7" s="73"/>
      <c r="P7" s="73"/>
      <c r="Q7" s="73"/>
      <c r="R7" s="73"/>
      <c r="S7" s="71"/>
      <c r="T7" s="71"/>
      <c r="U7" s="71"/>
      <c r="V7" s="71"/>
      <c r="W7" s="71"/>
      <c r="X7" s="71"/>
    </row>
    <row r="8" spans="1:59" ht="30" customHeight="1" x14ac:dyDescent="0.25">
      <c r="A8" s="80" t="s">
        <v>237</v>
      </c>
      <c r="B8" s="71"/>
      <c r="C8" s="71"/>
      <c r="D8" s="71"/>
      <c r="E8" s="71"/>
      <c r="F8" s="71"/>
      <c r="G8" s="71"/>
      <c r="H8" s="71"/>
      <c r="I8" s="71"/>
      <c r="J8" s="71"/>
      <c r="K8" s="71"/>
      <c r="L8" s="71"/>
      <c r="M8" s="76"/>
      <c r="N8" s="76"/>
      <c r="O8" s="76"/>
      <c r="P8" s="76"/>
      <c r="Q8" s="76"/>
      <c r="R8" s="76"/>
      <c r="S8" s="71"/>
      <c r="T8" s="71"/>
      <c r="U8" s="71"/>
      <c r="V8" s="71"/>
      <c r="W8" s="71"/>
      <c r="X8" s="71"/>
    </row>
    <row r="9" spans="1:59" ht="15.75" x14ac:dyDescent="0.25">
      <c r="A9" s="124" t="s">
        <v>238</v>
      </c>
      <c r="B9" s="71"/>
      <c r="C9" s="71"/>
      <c r="D9" s="71"/>
      <c r="E9" s="71"/>
      <c r="F9" s="71"/>
      <c r="G9" s="71"/>
      <c r="H9" s="71"/>
      <c r="I9" s="71"/>
      <c r="J9" s="71"/>
      <c r="K9" s="71"/>
      <c r="L9" s="71"/>
      <c r="M9" s="76"/>
      <c r="N9" s="76"/>
      <c r="O9" s="76"/>
      <c r="P9" s="76"/>
      <c r="Q9" s="76"/>
      <c r="R9" s="76"/>
      <c r="S9" s="71"/>
      <c r="T9" s="71"/>
      <c r="U9" s="71"/>
      <c r="V9" s="71"/>
      <c r="W9" s="71"/>
      <c r="X9" s="71"/>
    </row>
    <row r="10" spans="1:59" ht="15.75" x14ac:dyDescent="0.25">
      <c r="A10" s="125" t="s">
        <v>239</v>
      </c>
      <c r="B10" s="126"/>
      <c r="C10" s="71"/>
      <c r="D10" s="71"/>
      <c r="E10" s="71"/>
      <c r="F10" s="71"/>
      <c r="G10" s="71"/>
      <c r="H10" s="71"/>
      <c r="I10" s="71"/>
      <c r="J10" s="71"/>
      <c r="K10" s="71"/>
      <c r="L10" s="71"/>
      <c r="M10" s="73"/>
      <c r="N10" s="73"/>
      <c r="O10" s="73"/>
      <c r="P10" s="73"/>
      <c r="Q10" s="73"/>
      <c r="R10" s="73"/>
      <c r="S10" s="71"/>
      <c r="T10" s="71"/>
      <c r="U10" s="71"/>
      <c r="V10" s="71"/>
      <c r="W10" s="71"/>
      <c r="X10" s="71"/>
    </row>
    <row r="11" spans="1:59" ht="30" customHeight="1" x14ac:dyDescent="0.25">
      <c r="A11" s="127" t="s">
        <v>211</v>
      </c>
      <c r="B11" s="27"/>
      <c r="C11" s="27"/>
      <c r="D11" s="27"/>
      <c r="E11" s="27"/>
      <c r="F11" s="27"/>
      <c r="G11" s="27"/>
      <c r="H11" s="27"/>
      <c r="I11" s="27"/>
      <c r="J11" s="27"/>
      <c r="K11" s="27"/>
      <c r="L11" s="27"/>
      <c r="M11" s="27"/>
      <c r="N11" s="27"/>
      <c r="O11" s="27"/>
      <c r="P11" s="27"/>
      <c r="Q11" s="27"/>
      <c r="R11" s="27"/>
      <c r="S11" s="27"/>
      <c r="T11" s="27"/>
      <c r="U11" s="27"/>
      <c r="V11" s="27"/>
      <c r="W11" s="27"/>
      <c r="X11" s="27"/>
    </row>
    <row r="12" spans="1:59" ht="40.15" customHeight="1" x14ac:dyDescent="0.25">
      <c r="A12" s="27"/>
      <c r="B12" s="183" t="s">
        <v>240</v>
      </c>
      <c r="C12" s="183"/>
      <c r="D12" s="183"/>
      <c r="E12" s="188" t="s">
        <v>213</v>
      </c>
      <c r="F12" s="188"/>
      <c r="G12" s="188"/>
      <c r="H12" s="27"/>
      <c r="I12" s="27"/>
      <c r="J12" s="27"/>
      <c r="K12" s="27"/>
      <c r="L12" s="27"/>
      <c r="M12" s="27"/>
      <c r="N12" s="27"/>
      <c r="O12" s="27"/>
      <c r="P12" s="27"/>
      <c r="Q12" s="27"/>
      <c r="R12" s="27"/>
      <c r="S12" s="27"/>
      <c r="T12" s="27"/>
      <c r="U12" s="27"/>
      <c r="V12" s="27"/>
      <c r="W12" s="27"/>
      <c r="X12" s="27"/>
    </row>
    <row r="13" spans="1:59" ht="60" customHeight="1" x14ac:dyDescent="0.25">
      <c r="A13" s="184" t="s">
        <v>241</v>
      </c>
      <c r="B13" s="88" t="s">
        <v>215</v>
      </c>
      <c r="C13" s="88" t="s">
        <v>39</v>
      </c>
      <c r="D13" s="89" t="s">
        <v>38</v>
      </c>
      <c r="E13" s="128" t="s">
        <v>242</v>
      </c>
      <c r="F13" s="129" t="s">
        <v>243</v>
      </c>
      <c r="G13" s="130" t="s">
        <v>244</v>
      </c>
      <c r="H13" s="27"/>
      <c r="I13" s="27"/>
      <c r="J13" s="27"/>
      <c r="K13" s="27"/>
      <c r="L13" s="88"/>
      <c r="M13" s="27"/>
      <c r="N13" s="27"/>
      <c r="O13" s="27"/>
      <c r="P13" s="27"/>
      <c r="Q13" s="27"/>
      <c r="R13" s="27"/>
      <c r="S13" s="27"/>
      <c r="T13" s="27"/>
      <c r="U13" s="27"/>
      <c r="V13" s="27"/>
      <c r="W13" s="27"/>
      <c r="X13" s="27"/>
    </row>
    <row r="14" spans="1:59" ht="15" customHeight="1" x14ac:dyDescent="0.25">
      <c r="A14" s="184"/>
      <c r="B14" s="131" t="s">
        <v>217</v>
      </c>
      <c r="C14" s="131" t="s">
        <v>34</v>
      </c>
      <c r="D14" s="132" t="s">
        <v>34</v>
      </c>
      <c r="E14" s="132" t="s">
        <v>34</v>
      </c>
      <c r="F14" s="132" t="s">
        <v>34</v>
      </c>
      <c r="G14" s="132" t="s">
        <v>34</v>
      </c>
      <c r="H14" s="27"/>
      <c r="I14" s="27"/>
      <c r="J14" s="27"/>
      <c r="K14" s="27"/>
      <c r="L14" s="131"/>
      <c r="M14" s="27"/>
      <c r="N14" s="27"/>
      <c r="O14" s="27"/>
      <c r="P14" s="27"/>
      <c r="Q14" s="27"/>
      <c r="R14" s="27"/>
      <c r="S14" s="27"/>
      <c r="T14" s="27"/>
      <c r="U14" s="27"/>
      <c r="V14" s="27"/>
      <c r="W14" s="27"/>
      <c r="X14" s="27"/>
    </row>
    <row r="15" spans="1:59" ht="15" customHeight="1" x14ac:dyDescent="0.25">
      <c r="A15" s="133" t="s">
        <v>44</v>
      </c>
      <c r="B15" s="134">
        <v>57393</v>
      </c>
      <c r="C15" s="135">
        <v>4.2</v>
      </c>
      <c r="D15" s="135">
        <v>32.6</v>
      </c>
      <c r="E15" s="134"/>
      <c r="F15" s="135"/>
      <c r="G15" s="135"/>
      <c r="H15" s="27"/>
      <c r="I15" s="136"/>
      <c r="J15" s="137"/>
      <c r="K15" s="27"/>
      <c r="L15" s="11"/>
      <c r="M15" s="27"/>
      <c r="N15" s="27"/>
      <c r="O15" s="27"/>
      <c r="P15" s="27"/>
      <c r="Q15" s="27"/>
      <c r="R15" s="27"/>
      <c r="S15" s="27"/>
      <c r="T15" s="27"/>
      <c r="U15" s="27"/>
      <c r="V15" s="27"/>
      <c r="W15" s="27"/>
      <c r="X15" s="27"/>
    </row>
    <row r="16" spans="1:59" ht="15" customHeight="1" x14ac:dyDescent="0.25">
      <c r="A16" s="133" t="s">
        <v>45</v>
      </c>
      <c r="B16" s="134">
        <v>47313</v>
      </c>
      <c r="C16" s="135">
        <v>4.4000000000000004</v>
      </c>
      <c r="D16" s="135">
        <v>23</v>
      </c>
      <c r="E16" s="134"/>
      <c r="F16" s="135"/>
      <c r="G16" s="135"/>
      <c r="H16" s="27"/>
      <c r="I16" s="136"/>
      <c r="J16" s="137"/>
      <c r="K16" s="27"/>
      <c r="L16" s="11"/>
      <c r="M16" s="27"/>
      <c r="N16" s="27"/>
      <c r="O16" s="27"/>
      <c r="P16" s="27"/>
      <c r="Q16" s="27"/>
      <c r="R16" s="27"/>
      <c r="S16" s="27"/>
      <c r="T16" s="27"/>
      <c r="U16" s="27"/>
      <c r="V16" s="27"/>
      <c r="W16" s="27"/>
      <c r="X16" s="27"/>
    </row>
    <row r="17" spans="1:24" ht="30" customHeight="1" x14ac:dyDescent="0.25">
      <c r="A17" s="138" t="s">
        <v>218</v>
      </c>
      <c r="B17" s="139">
        <f>SUM(B15:B16)</f>
        <v>104706</v>
      </c>
      <c r="C17" s="140">
        <v>4.0999999999999996</v>
      </c>
      <c r="D17" s="141">
        <v>27.441124209180064</v>
      </c>
      <c r="E17" s="142">
        <f>D17*C17/100</f>
        <v>1.1250860925763826</v>
      </c>
      <c r="F17" s="143">
        <f>D17-1.96*E17</f>
        <v>25.235955467730353</v>
      </c>
      <c r="G17" s="144">
        <f>D17+1.96*E17</f>
        <v>29.646292950629775</v>
      </c>
      <c r="H17" s="27"/>
      <c r="I17" s="145"/>
      <c r="J17" s="27"/>
      <c r="K17" s="27"/>
      <c r="L17" s="146"/>
      <c r="M17" s="27"/>
      <c r="N17" s="27"/>
      <c r="O17" s="27"/>
      <c r="P17" s="27"/>
      <c r="Q17" s="27"/>
      <c r="R17" s="27"/>
      <c r="S17" s="27"/>
      <c r="T17" s="27"/>
      <c r="U17" s="27"/>
      <c r="V17" s="27"/>
      <c r="W17" s="27"/>
      <c r="X17" s="27"/>
    </row>
    <row r="18" spans="1:24" ht="30" customHeight="1" x14ac:dyDescent="0.25">
      <c r="A18" s="5" t="s">
        <v>245</v>
      </c>
      <c r="B18" s="27"/>
      <c r="C18" s="27"/>
      <c r="D18" s="27"/>
      <c r="E18" s="27"/>
      <c r="F18" s="27"/>
      <c r="G18" s="27"/>
      <c r="H18" s="27"/>
      <c r="I18" s="27"/>
      <c r="J18" s="27"/>
      <c r="K18" s="27"/>
      <c r="L18" s="27"/>
      <c r="M18" s="27"/>
      <c r="N18" s="27"/>
      <c r="O18" s="27"/>
      <c r="P18" s="27"/>
      <c r="Q18" s="27"/>
      <c r="R18" s="27"/>
      <c r="S18" s="27"/>
      <c r="T18" s="27"/>
      <c r="U18" s="27"/>
      <c r="V18" s="27"/>
      <c r="W18" s="27"/>
      <c r="X18" s="27"/>
    </row>
    <row r="19" spans="1:24" ht="30" customHeight="1" x14ac:dyDescent="0.25">
      <c r="A19" s="187" t="s">
        <v>246</v>
      </c>
      <c r="B19" s="187"/>
      <c r="C19" s="187"/>
      <c r="D19" s="187"/>
      <c r="E19" s="187"/>
      <c r="F19" s="187"/>
      <c r="G19" s="187"/>
      <c r="H19" s="187"/>
      <c r="I19" s="187"/>
      <c r="J19" s="187"/>
      <c r="K19" s="187"/>
      <c r="L19" s="187"/>
      <c r="M19" s="71"/>
      <c r="N19" s="71"/>
      <c r="O19" s="71"/>
      <c r="P19" s="71"/>
      <c r="Q19" s="71"/>
      <c r="R19" s="71"/>
      <c r="S19" s="71"/>
      <c r="T19" s="71"/>
      <c r="U19" s="71"/>
      <c r="V19" s="71"/>
      <c r="W19" s="71"/>
      <c r="X19" s="71"/>
    </row>
    <row r="20" spans="1:24" ht="30" customHeight="1" x14ac:dyDescent="0.25">
      <c r="A20" s="147" t="s">
        <v>0</v>
      </c>
      <c r="B20" s="147"/>
      <c r="C20" s="27"/>
      <c r="D20" s="27"/>
      <c r="E20" s="27"/>
      <c r="F20" s="27"/>
      <c r="G20" s="27"/>
      <c r="H20" s="27"/>
      <c r="I20" s="27"/>
      <c r="J20" s="27"/>
      <c r="K20" s="27"/>
      <c r="L20" s="27"/>
      <c r="M20" s="27"/>
      <c r="N20" s="27"/>
      <c r="O20" s="27"/>
      <c r="P20" s="27"/>
      <c r="Q20" s="27"/>
      <c r="R20" s="27"/>
      <c r="S20" s="27"/>
      <c r="T20" s="27"/>
      <c r="U20" s="27"/>
      <c r="V20" s="27"/>
      <c r="W20" s="27"/>
      <c r="X20" s="27"/>
    </row>
    <row r="21" spans="1:24" ht="15" hidden="1" x14ac:dyDescent="0.25">
      <c r="A21" s="148"/>
      <c r="B21" s="148"/>
      <c r="C21" s="148"/>
      <c r="D21" s="148"/>
      <c r="E21" s="148"/>
      <c r="F21" s="148"/>
      <c r="G21" s="148"/>
      <c r="H21" s="148"/>
      <c r="I21" s="148"/>
      <c r="J21" s="148"/>
      <c r="K21" s="148"/>
      <c r="L21" s="148"/>
      <c r="M21" s="148"/>
      <c r="N21" s="148"/>
      <c r="O21" s="148"/>
      <c r="P21" s="148"/>
      <c r="Q21" s="148"/>
      <c r="R21" s="148"/>
      <c r="S21" s="148"/>
      <c r="T21" s="148"/>
      <c r="U21" s="148"/>
      <c r="V21" s="148"/>
      <c r="W21" s="148"/>
      <c r="X21" s="148"/>
    </row>
    <row r="22" spans="1:24" ht="15" hidden="1" x14ac:dyDescent="0.25">
      <c r="A22" s="148"/>
      <c r="B22" s="148"/>
      <c r="C22" s="148"/>
      <c r="D22" s="148"/>
      <c r="E22" s="148"/>
      <c r="F22" s="148"/>
      <c r="G22" s="148"/>
      <c r="H22" s="148"/>
      <c r="I22" s="148"/>
      <c r="J22" s="148"/>
      <c r="K22" s="148"/>
      <c r="L22" s="148"/>
      <c r="M22" s="148"/>
      <c r="N22" s="148"/>
      <c r="O22" s="148"/>
      <c r="P22" s="148"/>
      <c r="Q22" s="148"/>
      <c r="R22" s="148"/>
      <c r="S22" s="148"/>
      <c r="T22" s="148"/>
      <c r="U22" s="148"/>
      <c r="V22" s="148"/>
      <c r="W22" s="148"/>
      <c r="X22" s="148"/>
    </row>
    <row r="23" spans="1:24" ht="15" hidden="1" x14ac:dyDescent="0.25">
      <c r="A23" s="148"/>
      <c r="B23" s="148"/>
      <c r="C23" s="148"/>
      <c r="D23" s="148"/>
      <c r="E23" s="148"/>
      <c r="F23" s="148"/>
      <c r="G23" s="148"/>
      <c r="H23" s="148"/>
      <c r="I23" s="148"/>
      <c r="J23" s="148"/>
      <c r="K23" s="148"/>
      <c r="L23" s="148"/>
      <c r="M23" s="148"/>
      <c r="N23" s="148"/>
      <c r="O23" s="148"/>
      <c r="P23" s="148"/>
      <c r="Q23" s="148"/>
      <c r="R23" s="148"/>
      <c r="S23" s="148"/>
      <c r="T23" s="148"/>
      <c r="U23" s="148"/>
      <c r="V23" s="148"/>
      <c r="W23" s="148"/>
      <c r="X23" s="148"/>
    </row>
    <row r="24" spans="1:24" ht="15" hidden="1" x14ac:dyDescent="0.25">
      <c r="A24" s="148"/>
      <c r="B24" s="148"/>
      <c r="C24" s="148"/>
      <c r="D24" s="148"/>
      <c r="E24" s="148"/>
      <c r="F24" s="148"/>
      <c r="G24" s="148"/>
      <c r="H24" s="148"/>
      <c r="I24" s="148"/>
      <c r="J24" s="148"/>
      <c r="K24" s="148"/>
      <c r="L24" s="148"/>
      <c r="M24" s="148"/>
      <c r="N24" s="148"/>
      <c r="O24" s="148"/>
      <c r="P24" s="148"/>
      <c r="Q24" s="148"/>
      <c r="R24" s="148"/>
      <c r="S24" s="148"/>
      <c r="T24" s="148"/>
      <c r="U24" s="148"/>
      <c r="V24" s="148"/>
      <c r="W24" s="148"/>
      <c r="X24" s="148"/>
    </row>
    <row r="25" spans="1:24" ht="15" hidden="1" x14ac:dyDescent="0.25">
      <c r="A25" s="148"/>
      <c r="B25" s="148"/>
      <c r="C25" s="148"/>
      <c r="D25" s="148"/>
      <c r="E25" s="148"/>
      <c r="F25" s="148"/>
      <c r="G25" s="148"/>
      <c r="H25" s="148"/>
      <c r="I25" s="148"/>
      <c r="J25" s="148"/>
      <c r="K25" s="148"/>
      <c r="L25" s="148"/>
      <c r="M25" s="148"/>
      <c r="N25" s="148"/>
      <c r="O25" s="148"/>
      <c r="P25" s="148"/>
      <c r="Q25" s="148"/>
      <c r="R25" s="148"/>
      <c r="S25" s="148"/>
      <c r="T25" s="148"/>
      <c r="U25" s="148"/>
      <c r="V25" s="148"/>
      <c r="W25" s="148"/>
      <c r="X25" s="148"/>
    </row>
    <row r="26" spans="1:24" ht="15" hidden="1" x14ac:dyDescent="0.25">
      <c r="A26" s="148"/>
      <c r="B26" s="148"/>
      <c r="C26" s="148"/>
      <c r="D26" s="148"/>
      <c r="E26" s="148"/>
      <c r="F26" s="148"/>
      <c r="G26" s="148"/>
      <c r="H26" s="148"/>
      <c r="I26" s="148"/>
      <c r="J26" s="148"/>
      <c r="K26" s="148"/>
      <c r="L26" s="148"/>
      <c r="M26" s="148"/>
      <c r="N26" s="148"/>
      <c r="O26" s="148"/>
      <c r="P26" s="148"/>
      <c r="Q26" s="148"/>
      <c r="R26" s="148"/>
      <c r="S26" s="148"/>
      <c r="T26" s="148"/>
      <c r="U26" s="148"/>
      <c r="V26" s="148"/>
      <c r="W26" s="148"/>
      <c r="X26" s="148"/>
    </row>
    <row r="27" spans="1:24" ht="15" hidden="1" x14ac:dyDescent="0.25">
      <c r="A27" s="148"/>
      <c r="B27" s="148"/>
      <c r="C27" s="148"/>
      <c r="D27" s="148"/>
      <c r="E27" s="148"/>
      <c r="F27" s="148"/>
      <c r="G27" s="148"/>
      <c r="H27" s="148"/>
      <c r="I27" s="148"/>
      <c r="J27" s="148"/>
      <c r="K27" s="148"/>
      <c r="L27" s="148"/>
      <c r="M27" s="148"/>
      <c r="N27" s="148"/>
      <c r="O27" s="148"/>
      <c r="P27" s="148"/>
      <c r="Q27" s="148"/>
      <c r="R27" s="148"/>
      <c r="S27" s="148"/>
      <c r="T27" s="148"/>
      <c r="U27" s="148"/>
      <c r="V27" s="148"/>
      <c r="W27" s="148"/>
      <c r="X27" s="148"/>
    </row>
    <row r="28" spans="1:24" ht="15" hidden="1" x14ac:dyDescent="0.25"/>
    <row r="29" spans="1:24" ht="15" hidden="1" x14ac:dyDescent="0.25"/>
    <row r="30" spans="1:24" ht="15" hidden="1" x14ac:dyDescent="0.25"/>
    <row r="31" spans="1:24" ht="15" hidden="1" x14ac:dyDescent="0.25"/>
    <row r="32" spans="1:24" ht="15" hidden="1" x14ac:dyDescent="0.25"/>
    <row r="33" customFormat="1" ht="15" hidden="1" x14ac:dyDescent="0.25"/>
    <row r="34" customFormat="1" ht="15" hidden="1" x14ac:dyDescent="0.25"/>
    <row r="35" customFormat="1" ht="15" hidden="1" x14ac:dyDescent="0.25"/>
    <row r="36" customFormat="1" ht="15" hidden="1" x14ac:dyDescent="0.25"/>
    <row r="37" customFormat="1" ht="15" hidden="1" x14ac:dyDescent="0.25"/>
    <row r="38" customFormat="1" ht="15" hidden="1" x14ac:dyDescent="0.25"/>
    <row r="39" customFormat="1" ht="15" hidden="1" x14ac:dyDescent="0.25"/>
    <row r="40" customFormat="1" ht="15" hidden="1" x14ac:dyDescent="0.25"/>
    <row r="41" customFormat="1" ht="15" hidden="1" x14ac:dyDescent="0.25"/>
    <row r="42" customFormat="1" ht="15" hidden="1" x14ac:dyDescent="0.25"/>
    <row r="43" customFormat="1" ht="15" hidden="1" x14ac:dyDescent="0.25"/>
    <row r="44" customFormat="1" ht="15" hidden="1" x14ac:dyDescent="0.25"/>
    <row r="45" customFormat="1" ht="15" hidden="1" x14ac:dyDescent="0.25"/>
    <row r="46" customFormat="1" ht="15" hidden="1" x14ac:dyDescent="0.25"/>
    <row r="47" customFormat="1" ht="15" hidden="1" x14ac:dyDescent="0.25"/>
    <row r="48" customFormat="1" ht="15" hidden="1" x14ac:dyDescent="0.25"/>
    <row r="49" customFormat="1" ht="15" hidden="1" x14ac:dyDescent="0.25"/>
    <row r="50" customFormat="1" ht="15" hidden="1" x14ac:dyDescent="0.25"/>
    <row r="51" customFormat="1" ht="15" hidden="1" x14ac:dyDescent="0.25"/>
    <row r="52" customFormat="1" ht="15" hidden="1" x14ac:dyDescent="0.25"/>
    <row r="53" customFormat="1" ht="15" hidden="1" x14ac:dyDescent="0.25"/>
    <row r="54" customFormat="1" ht="15" hidden="1" x14ac:dyDescent="0.25"/>
    <row r="55" customFormat="1" ht="15" hidden="1" x14ac:dyDescent="0.25"/>
    <row r="56" customFormat="1" ht="15" hidden="1" x14ac:dyDescent="0.25"/>
    <row r="57" customFormat="1" ht="15" hidden="1" x14ac:dyDescent="0.25"/>
    <row r="58" customFormat="1" ht="15" hidden="1" x14ac:dyDescent="0.25"/>
    <row r="59" customFormat="1" ht="15" hidden="1" x14ac:dyDescent="0.25"/>
  </sheetData>
  <mergeCells count="5">
    <mergeCell ref="B12:D12"/>
    <mergeCell ref="E12:G12"/>
    <mergeCell ref="A13:A14"/>
    <mergeCell ref="A19:L19"/>
    <mergeCell ref="A2:E2"/>
  </mergeCells>
  <hyperlinks>
    <hyperlink ref="A20" r:id="rId1" location="copyright-and-creative-commons" display="© Commonwealth of Australia" xr:uid="{F03F18D7-F6B5-4FF5-BADF-747B40EB36DB}"/>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Males</vt:lpstr>
      <vt:lpstr>Females</vt:lpstr>
      <vt:lpstr>Persons</vt:lpstr>
      <vt:lpstr>In scope population</vt:lpstr>
      <vt:lpstr>Predictor variables</vt:lpstr>
      <vt:lpstr>Calculating RRMSEs</vt:lpstr>
      <vt:lpstr>Calculating CIs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Stanwix</dc:creator>
  <cp:lastModifiedBy>Caroline Stanwix</cp:lastModifiedBy>
  <dcterms:created xsi:type="dcterms:W3CDTF">2015-06-05T18:17:20Z</dcterms:created>
  <dcterms:modified xsi:type="dcterms:W3CDTF">2024-07-18T03:45:46Z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2024-05-01T00:10:00Z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83c956ff-5e00-4607-a271-1ded45ed5146</vt:lpwstr>
  </property>
  <property fmtid="{D5CDD505-2E9C-101B-9397-08002B2CF9AE}" pid="8" name="MSIP_Label_c8e5a7ee-c283-40b0-98eb-fa437df4c031_ContentBits">
    <vt:lpwstr>0</vt:lpwstr>
  </property>
</Properties>
</file>